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" yWindow="270" windowWidth="17940" windowHeight="6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4" i="1" l="1"/>
  <c r="I14" i="1" s="1"/>
  <c r="F14" i="1"/>
  <c r="M14" i="1"/>
  <c r="N14" i="1" l="1"/>
  <c r="M13" i="1"/>
  <c r="F13" i="1"/>
  <c r="E13" i="1"/>
  <c r="I13" i="1" s="1"/>
  <c r="N13" i="1" l="1"/>
  <c r="M4" i="1"/>
  <c r="M5" i="1"/>
  <c r="M6" i="1"/>
  <c r="M7" i="1"/>
  <c r="M8" i="1"/>
  <c r="M9" i="1"/>
  <c r="M10" i="1"/>
  <c r="M11" i="1"/>
  <c r="F4" i="1"/>
  <c r="F5" i="1"/>
  <c r="F6" i="1"/>
  <c r="F7" i="1"/>
  <c r="F8" i="1"/>
  <c r="F9" i="1"/>
  <c r="F10" i="1"/>
  <c r="F11" i="1"/>
  <c r="E4" i="1"/>
  <c r="I4" i="1" s="1"/>
  <c r="E5" i="1"/>
  <c r="I5" i="1" s="1"/>
  <c r="E6" i="1"/>
  <c r="I6" i="1" s="1"/>
  <c r="N6" i="1" s="1"/>
  <c r="E7" i="1"/>
  <c r="I7" i="1" s="1"/>
  <c r="E8" i="1"/>
  <c r="I8" i="1" s="1"/>
  <c r="N8" i="1" s="1"/>
  <c r="E9" i="1"/>
  <c r="I9" i="1" s="1"/>
  <c r="N9" i="1" s="1"/>
  <c r="E10" i="1"/>
  <c r="I10" i="1" s="1"/>
  <c r="E11" i="1"/>
  <c r="I11" i="1" s="1"/>
  <c r="N11" i="1" s="1"/>
  <c r="M3" i="1"/>
  <c r="F3" i="1"/>
  <c r="E3" i="1"/>
  <c r="I3" i="1" s="1"/>
  <c r="N3" i="1" s="1"/>
  <c r="N4" i="1" l="1"/>
  <c r="N7" i="1"/>
  <c r="N10" i="1"/>
  <c r="N5" i="1"/>
</calcChain>
</file>

<file path=xl/sharedStrings.xml><?xml version="1.0" encoding="utf-8"?>
<sst xmlns="http://schemas.openxmlformats.org/spreadsheetml/2006/main" count="18" uniqueCount="17">
  <si>
    <t># of P.E./pulse</t>
  </si>
  <si>
    <t>thickness(cm) before P-N</t>
  </si>
  <si>
    <t>Laser wavelength(m)</t>
  </si>
  <si>
    <t># of photons/pulse</t>
  </si>
  <si>
    <t>absorption coef(1/cm) in Si</t>
  </si>
  <si>
    <t>APD QE</t>
  </si>
  <si>
    <t>% of Absorbed</t>
  </si>
  <si>
    <t>980nm laser diode</t>
  </si>
  <si>
    <t>v(V)</t>
  </si>
  <si>
    <t>photon energy(J)</t>
  </si>
  <si>
    <t>photon energy(eV)</t>
  </si>
  <si>
    <t>Pulse rate(Hz)</t>
  </si>
  <si>
    <t>Duty</t>
  </si>
  <si>
    <t>Cycle</t>
  </si>
  <si>
    <t>Period</t>
  </si>
  <si>
    <t>100ns</t>
  </si>
  <si>
    <t>Pulse power(W)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</si>
</sst>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4"/>
  <sheetViews>
    <sheetView tabSelected="1" workbookViewId="0"/>
  </sheetViews>
  <sheetFormatPr defaultRowHeight="15" x14ac:dyDescent="0.25"/>
  <cols>
    <col min="1" max="1" width="4.7109375" customWidth="1"/>
    <col min="2" max="2" width="5.85546875" customWidth="1"/>
    <col min="3" max="3" width="6.85546875" customWidth="1"/>
    <col min="4" max="4" width="24.140625" style="1" customWidth="1"/>
    <col min="5" max="5" width="21.5703125" style="1" customWidth="1"/>
    <col min="6" max="6" width="14.5703125" style="1" customWidth="1"/>
    <col min="7" max="7" width="12.5703125" style="1" customWidth="1"/>
    <col min="8" max="8" width="9.140625" style="1"/>
    <col min="9" max="9" width="18.7109375" style="1" customWidth="1"/>
    <col min="10" max="10" width="22.140625" style="1" customWidth="1"/>
    <col min="11" max="11" width="9.140625" style="1"/>
    <col min="12" max="12" width="23.140625" style="1" customWidth="1"/>
    <col min="13" max="13" width="9.140625" style="1"/>
    <col min="14" max="14" width="13.85546875" style="1" customWidth="1"/>
  </cols>
  <sheetData>
    <row r="1" spans="1:14" x14ac:dyDescent="0.25">
      <c r="B1" t="s">
        <v>12</v>
      </c>
      <c r="C1" t="s">
        <v>14</v>
      </c>
      <c r="D1" s="1" t="s">
        <v>7</v>
      </c>
    </row>
    <row r="2" spans="1:14" x14ac:dyDescent="0.25">
      <c r="A2" t="s">
        <v>8</v>
      </c>
      <c r="B2" t="s">
        <v>13</v>
      </c>
      <c r="D2" s="1" t="s">
        <v>2</v>
      </c>
      <c r="E2" s="1" t="s">
        <v>9</v>
      </c>
      <c r="F2" s="1" t="s">
        <v>10</v>
      </c>
      <c r="G2" s="1" t="s">
        <v>16</v>
      </c>
      <c r="H2" s="1" t="s">
        <v>11</v>
      </c>
      <c r="I2" s="1" t="s">
        <v>3</v>
      </c>
      <c r="J2" s="1" t="s">
        <v>4</v>
      </c>
      <c r="K2" s="1" t="s">
        <v>5</v>
      </c>
      <c r="L2" s="1" t="s">
        <v>1</v>
      </c>
      <c r="M2" s="1" t="s">
        <v>6</v>
      </c>
      <c r="N2" s="1" t="s">
        <v>0</v>
      </c>
    </row>
    <row r="3" spans="1:14" x14ac:dyDescent="0.25">
      <c r="A3">
        <v>4</v>
      </c>
      <c r="D3" s="2">
        <v>9.7999999999999993E-7</v>
      </c>
      <c r="E3" s="2">
        <f>1.986E-19/D3/10^6</f>
        <v>2.0265306122448983E-19</v>
      </c>
      <c r="F3" s="2">
        <f t="shared" ref="F3:F11" si="0">1.24/(D3*10^6)</f>
        <v>1.2653061224489797</v>
      </c>
      <c r="G3" s="2">
        <v>1.1900000000000001E-4</v>
      </c>
      <c r="H3" s="2">
        <v>1000000</v>
      </c>
      <c r="I3" s="2">
        <f t="shared" ref="I3" si="1">G3/E3/H3</f>
        <v>587210473.31319225</v>
      </c>
      <c r="J3" s="2">
        <v>95.9</v>
      </c>
      <c r="K3" s="2">
        <v>0.57999999999999996</v>
      </c>
      <c r="L3" s="2">
        <v>6.0000000000000001E-3</v>
      </c>
      <c r="M3" s="2">
        <f>1-EXP(-J3*L3)</f>
        <v>0.43752016813017913</v>
      </c>
      <c r="N3" s="2">
        <f t="shared" ref="N3" si="2">I3*K3*M3</f>
        <v>149011526.50683817</v>
      </c>
    </row>
    <row r="4" spans="1:14" x14ac:dyDescent="0.25">
      <c r="A4">
        <v>3.5</v>
      </c>
      <c r="D4" s="2">
        <v>9.7999999999999993E-7</v>
      </c>
      <c r="E4" s="2">
        <f t="shared" ref="E4:E11" si="3">1.986E-19/D4/10^6</f>
        <v>2.0265306122448983E-19</v>
      </c>
      <c r="F4" s="2">
        <f t="shared" si="0"/>
        <v>1.2653061224489797</v>
      </c>
      <c r="G4" s="2">
        <v>1.03E-4</v>
      </c>
      <c r="H4" s="2">
        <v>1000000</v>
      </c>
      <c r="I4" s="2">
        <f t="shared" ref="I4:I11" si="4">G4/E4/H4</f>
        <v>508257804.63242686</v>
      </c>
      <c r="J4" s="2">
        <v>95.9</v>
      </c>
      <c r="K4" s="2">
        <v>0.57999999999999996</v>
      </c>
      <c r="L4" s="2">
        <v>6.0000000000000001E-3</v>
      </c>
      <c r="M4" s="2">
        <f t="shared" ref="M4:M11" si="5">1-EXP(-J4*L4)</f>
        <v>0.43752016813017913</v>
      </c>
      <c r="N4" s="2">
        <f t="shared" ref="N4:N11" si="6">I4*K4*M4</f>
        <v>128976363.27902798</v>
      </c>
    </row>
    <row r="5" spans="1:14" x14ac:dyDescent="0.25">
      <c r="A5">
        <v>3</v>
      </c>
      <c r="D5" s="2">
        <v>9.7999999999999993E-7</v>
      </c>
      <c r="E5" s="2">
        <f t="shared" si="3"/>
        <v>2.0265306122448983E-19</v>
      </c>
      <c r="F5" s="2">
        <f t="shared" si="0"/>
        <v>1.2653061224489797</v>
      </c>
      <c r="G5" s="2">
        <v>8.6199999999999995E-5</v>
      </c>
      <c r="H5" s="2">
        <v>1000000</v>
      </c>
      <c r="I5" s="2">
        <f t="shared" si="4"/>
        <v>425357502.51762325</v>
      </c>
      <c r="J5" s="2">
        <v>95.9</v>
      </c>
      <c r="K5" s="2">
        <v>0.57999999999999996</v>
      </c>
      <c r="L5" s="2">
        <v>6.0000000000000001E-3</v>
      </c>
      <c r="M5" s="2">
        <f t="shared" si="5"/>
        <v>0.43752016813017913</v>
      </c>
      <c r="N5" s="2">
        <f t="shared" si="6"/>
        <v>107939441.8898273</v>
      </c>
    </row>
    <row r="6" spans="1:14" x14ac:dyDescent="0.25">
      <c r="A6">
        <v>2.5</v>
      </c>
      <c r="D6" s="2">
        <v>9.7999999999999993E-7</v>
      </c>
      <c r="E6" s="2">
        <f t="shared" si="3"/>
        <v>2.0265306122448983E-19</v>
      </c>
      <c r="F6" s="2">
        <f t="shared" si="0"/>
        <v>1.2653061224489797</v>
      </c>
      <c r="G6" s="2">
        <v>6.5699999999999998E-5</v>
      </c>
      <c r="H6" s="2">
        <v>1000000</v>
      </c>
      <c r="I6" s="2">
        <f t="shared" si="4"/>
        <v>324199395.77039272</v>
      </c>
      <c r="J6" s="2">
        <v>95.9</v>
      </c>
      <c r="K6" s="2">
        <v>0.57999999999999996</v>
      </c>
      <c r="L6" s="2">
        <v>6.0000000000000001E-3</v>
      </c>
      <c r="M6" s="2">
        <f t="shared" si="5"/>
        <v>0.43752016813017913</v>
      </c>
      <c r="N6" s="2">
        <f t="shared" si="6"/>
        <v>82269389.004195526</v>
      </c>
    </row>
    <row r="7" spans="1:14" x14ac:dyDescent="0.25">
      <c r="A7">
        <v>2</v>
      </c>
      <c r="D7" s="2">
        <v>9.7999999999999993E-7</v>
      </c>
      <c r="E7" s="2">
        <f t="shared" si="3"/>
        <v>2.0265306122448983E-19</v>
      </c>
      <c r="F7" s="2">
        <f t="shared" si="0"/>
        <v>1.2653061224489797</v>
      </c>
      <c r="G7" s="2">
        <v>5.13E-5</v>
      </c>
      <c r="H7" s="2">
        <v>1000000</v>
      </c>
      <c r="I7" s="2">
        <f t="shared" si="4"/>
        <v>253141993.95770389</v>
      </c>
      <c r="J7" s="2">
        <v>95.9</v>
      </c>
      <c r="K7" s="2">
        <v>0.57999999999999996</v>
      </c>
      <c r="L7" s="2">
        <v>6.0000000000000001E-3</v>
      </c>
      <c r="M7" s="2">
        <f t="shared" si="5"/>
        <v>0.43752016813017913</v>
      </c>
      <c r="N7" s="2">
        <f t="shared" si="6"/>
        <v>64237742.099166371</v>
      </c>
    </row>
    <row r="8" spans="1:14" x14ac:dyDescent="0.25">
      <c r="A8">
        <v>1.5</v>
      </c>
      <c r="D8" s="2">
        <v>9.7999999999999993E-7</v>
      </c>
      <c r="E8" s="2">
        <f t="shared" si="3"/>
        <v>2.0265306122448983E-19</v>
      </c>
      <c r="F8" s="2">
        <f t="shared" si="0"/>
        <v>1.2653061224489797</v>
      </c>
      <c r="G8" s="2">
        <v>3.2700000000000002E-5</v>
      </c>
      <c r="H8" s="2">
        <v>1000000</v>
      </c>
      <c r="I8" s="2">
        <f t="shared" si="4"/>
        <v>161359516.61631417</v>
      </c>
      <c r="J8" s="2">
        <v>95.9</v>
      </c>
      <c r="K8" s="2">
        <v>0.57999999999999996</v>
      </c>
      <c r="L8" s="2">
        <v>6.0000000000000001E-3</v>
      </c>
      <c r="M8" s="2">
        <f t="shared" si="5"/>
        <v>0.43752016813017913</v>
      </c>
      <c r="N8" s="2">
        <f t="shared" si="6"/>
        <v>40946864.846837036</v>
      </c>
    </row>
    <row r="9" spans="1:14" x14ac:dyDescent="0.25">
      <c r="A9">
        <v>1</v>
      </c>
      <c r="D9" s="2">
        <v>9.7999999999999993E-7</v>
      </c>
      <c r="E9" s="2">
        <f t="shared" si="3"/>
        <v>2.0265306122448983E-19</v>
      </c>
      <c r="F9" s="2">
        <f t="shared" si="0"/>
        <v>1.2653061224489797</v>
      </c>
      <c r="G9" s="2">
        <v>1.5950000000000001E-5</v>
      </c>
      <c r="H9" s="2">
        <v>1000000</v>
      </c>
      <c r="I9" s="2">
        <f t="shared" si="4"/>
        <v>78705941.591137961</v>
      </c>
      <c r="J9" s="2">
        <v>95.9</v>
      </c>
      <c r="K9" s="2">
        <v>0.57999999999999996</v>
      </c>
      <c r="L9" s="2">
        <v>6.0000000000000001E-3</v>
      </c>
      <c r="M9" s="2">
        <f t="shared" si="5"/>
        <v>0.43752016813017913</v>
      </c>
      <c r="N9" s="2">
        <f t="shared" si="6"/>
        <v>19972553.342723269</v>
      </c>
    </row>
    <row r="10" spans="1:14" x14ac:dyDescent="0.25">
      <c r="A10">
        <v>0.5</v>
      </c>
      <c r="D10" s="2">
        <v>9.7999999999999993E-7</v>
      </c>
      <c r="E10" s="2">
        <f t="shared" si="3"/>
        <v>2.0265306122448983E-19</v>
      </c>
      <c r="F10" s="2">
        <f t="shared" si="0"/>
        <v>1.2653061224489797</v>
      </c>
      <c r="G10" s="2">
        <v>5.6099999999999997E-6</v>
      </c>
      <c r="H10" s="2">
        <v>1000000</v>
      </c>
      <c r="I10" s="2">
        <f t="shared" si="4"/>
        <v>27682779.456193347</v>
      </c>
      <c r="J10" s="2">
        <v>95.9</v>
      </c>
      <c r="K10" s="2">
        <v>0.57999999999999996</v>
      </c>
      <c r="L10" s="2">
        <v>6.0000000000000001E-3</v>
      </c>
      <c r="M10" s="2">
        <f t="shared" si="5"/>
        <v>0.43752016813017913</v>
      </c>
      <c r="N10" s="2">
        <f t="shared" si="6"/>
        <v>7024829.1067509409</v>
      </c>
    </row>
    <row r="11" spans="1:14" x14ac:dyDescent="0.25">
      <c r="A11">
        <v>0</v>
      </c>
      <c r="D11" s="2">
        <v>9.7999999999999993E-7</v>
      </c>
      <c r="E11" s="2">
        <f t="shared" si="3"/>
        <v>2.0265306122448983E-19</v>
      </c>
      <c r="F11" s="2">
        <f t="shared" si="0"/>
        <v>1.2653061224489797</v>
      </c>
      <c r="G11" s="2">
        <v>5.6300000000000003E-6</v>
      </c>
      <c r="H11" s="2">
        <v>1000000</v>
      </c>
      <c r="I11" s="2">
        <f t="shared" si="4"/>
        <v>27781470.292044308</v>
      </c>
      <c r="J11" s="2">
        <v>95.9</v>
      </c>
      <c r="K11" s="2">
        <v>0.57999999999999996</v>
      </c>
      <c r="L11" s="2">
        <v>6.0000000000000001E-3</v>
      </c>
      <c r="M11" s="2">
        <f t="shared" si="5"/>
        <v>0.43752016813017913</v>
      </c>
      <c r="N11" s="2">
        <f t="shared" si="6"/>
        <v>7049873.0607857052</v>
      </c>
    </row>
    <row r="13" spans="1:14" x14ac:dyDescent="0.25">
      <c r="A13">
        <v>5</v>
      </c>
      <c r="B13" s="3">
        <v>0.01</v>
      </c>
      <c r="C13" t="s">
        <v>15</v>
      </c>
      <c r="D13" s="2">
        <v>9.7999999999999993E-7</v>
      </c>
      <c r="E13" s="2">
        <f>1.986E-19/D13/10^6</f>
        <v>2.0265306122448983E-19</v>
      </c>
      <c r="F13" s="2">
        <f t="shared" ref="F13" si="7">1.24/(D13*10^6)</f>
        <v>1.2653061224489797</v>
      </c>
      <c r="G13" s="2">
        <v>4.0000000000000001E-8</v>
      </c>
      <c r="H13" s="2">
        <v>10000000</v>
      </c>
      <c r="I13" s="2">
        <f t="shared" ref="I13" si="8">G13/E13/H13</f>
        <v>19738.167170191336</v>
      </c>
      <c r="J13" s="2">
        <v>95.9</v>
      </c>
      <c r="K13" s="2">
        <v>0.57999999999999996</v>
      </c>
      <c r="L13" s="2">
        <v>6.0000000000000001E-3</v>
      </c>
      <c r="M13" s="2">
        <f>1-EXP(-J13*L13)</f>
        <v>0.43752016813017913</v>
      </c>
      <c r="N13" s="2">
        <f t="shared" ref="N13" si="9">I13*K13*M13</f>
        <v>5008.7908069525429</v>
      </c>
    </row>
    <row r="14" spans="1:14" x14ac:dyDescent="0.25">
      <c r="A14">
        <v>5</v>
      </c>
      <c r="B14" s="3">
        <v>0.01</v>
      </c>
      <c r="C14" t="s">
        <v>15</v>
      </c>
      <c r="D14" s="2">
        <v>9.7999999999999993E-7</v>
      </c>
      <c r="E14" s="2">
        <f>1.986E-19/D14/10^6</f>
        <v>2.0265306122448983E-19</v>
      </c>
      <c r="F14" s="2">
        <f t="shared" ref="F14" si="10">1.24/(D14*10^6)</f>
        <v>1.2653061224489797</v>
      </c>
      <c r="G14" s="2">
        <v>2.4100000000000001E-8</v>
      </c>
      <c r="H14" s="2">
        <v>10000000</v>
      </c>
      <c r="I14" s="2">
        <f t="shared" ref="I14" si="11">G14/E14/H14</f>
        <v>11892.245720040281</v>
      </c>
      <c r="J14" s="2">
        <v>95.9</v>
      </c>
      <c r="K14" s="2">
        <v>0.57999999999999996</v>
      </c>
      <c r="L14" s="2">
        <v>6.0000000000000001E-3</v>
      </c>
      <c r="M14" s="2">
        <f>1-EXP(-J14*L14)</f>
        <v>0.43752016813017913</v>
      </c>
      <c r="N14" s="2">
        <f t="shared" ref="N14" si="12">I14*K14*M14</f>
        <v>3017.7964611889074</v>
      </c>
    </row>
  </sheetData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Princeton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Princeton Affiliate</dc:creator>
  <cp:lastModifiedBy>Princeton Affiliate</cp:lastModifiedBy>
  <cp:lastPrinted>2012-08-28T19:27:30Z</cp:lastPrinted>
  <dcterms:created xsi:type="dcterms:W3CDTF">2012-08-28T19:01:41Z</dcterms:created>
  <dcterms:modified xsi:type="dcterms:W3CDTF">2012-12-20T17:50:58Z</dcterms:modified>
</cp:coreProperties>
</file>