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rk\Dropbox\usr\Ktm\LHC\Lu\"/>
    </mc:Choice>
  </mc:AlternateContent>
  <bookViews>
    <workbookView xWindow="0" yWindow="0" windowWidth="15348" windowHeight="7860"/>
  </bookViews>
  <sheets>
    <sheet name="alpha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E3" i="1"/>
  <c r="F3" i="1" s="1"/>
  <c r="E4" i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2" i="1"/>
  <c r="F2" i="1" s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2" i="1"/>
  <c r="J14" i="1"/>
  <c r="J16" i="1" s="1"/>
  <c r="J13" i="1"/>
  <c r="J12" i="1"/>
  <c r="J11" i="1"/>
  <c r="J15" i="1" s="1"/>
  <c r="J10" i="1"/>
  <c r="J9" i="1"/>
  <c r="F52" i="1" l="1"/>
  <c r="E52" i="1"/>
  <c r="E53" i="1" s="1"/>
</calcChain>
</file>

<file path=xl/sharedStrings.xml><?xml version="1.0" encoding="utf-8"?>
<sst xmlns="http://schemas.openxmlformats.org/spreadsheetml/2006/main" count="19" uniqueCount="19">
  <si>
    <t>x(um)</t>
  </si>
  <si>
    <t>a1</t>
  </si>
  <si>
    <t>b1</t>
  </si>
  <si>
    <t>c1</t>
  </si>
  <si>
    <t>a2</t>
  </si>
  <si>
    <t>b2</t>
  </si>
  <si>
    <t>c2</t>
  </si>
  <si>
    <t>m</t>
  </si>
  <si>
    <t>n</t>
  </si>
  <si>
    <t>aa1</t>
  </si>
  <si>
    <t>bb1</t>
  </si>
  <si>
    <t>cc1</t>
  </si>
  <si>
    <t>aa2</t>
  </si>
  <si>
    <t>bb2</t>
  </si>
  <si>
    <t>cc2</t>
  </si>
  <si>
    <t>sigma1</t>
  </si>
  <si>
    <t>sigma2</t>
  </si>
  <si>
    <t>Alpha(1/um)</t>
  </si>
  <si>
    <t>Alpha(1/cm)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</si>
</sst>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1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374563822259098E-2"/>
          <c:y val="2.5648756133617636E-2"/>
          <c:w val="0.9002863888049335"/>
          <c:h val="0.89719889180519097"/>
        </c:manualLayout>
      </c:layout>
      <c:scatterChart>
        <c:scatterStyle val="smoothMarker"/>
        <c:varyColors val="0"/>
        <c:ser>
          <c:idx val="1"/>
          <c:order val="1"/>
          <c:tx>
            <c:v>2 Gaussians fit</c:v>
          </c:tx>
          <c:marker>
            <c:symbol val="none"/>
          </c:marker>
          <c:xVal>
            <c:numRef>
              <c:f>(alpha!$G$2:$G$51,alpha!$A$2:$A$51)</c:f>
              <c:numCache>
                <c:formatCode>0.00E+00</c:formatCode>
                <c:ptCount val="100"/>
                <c:pt idx="0">
                  <c:v>-60</c:v>
                </c:pt>
                <c:pt idx="1">
                  <c:v>-20.211480362537799</c:v>
                </c:pt>
                <c:pt idx="2">
                  <c:v>-16.5901675363911</c:v>
                </c:pt>
                <c:pt idx="3">
                  <c:v>-14.4946992584455</c:v>
                </c:pt>
                <c:pt idx="4">
                  <c:v>-13.4338917879703</c:v>
                </c:pt>
                <c:pt idx="5">
                  <c:v>-12.8866794836583</c:v>
                </c:pt>
                <c:pt idx="6">
                  <c:v>-11.8146663004669</c:v>
                </c:pt>
                <c:pt idx="7">
                  <c:v>-10.7314474045592</c:v>
                </c:pt>
                <c:pt idx="8">
                  <c:v>-9.6519637462235703</c:v>
                </c:pt>
                <c:pt idx="9">
                  <c:v>-9.0972809667673697</c:v>
                </c:pt>
                <c:pt idx="10">
                  <c:v>-8.5313924745949006</c:v>
                </c:pt>
                <c:pt idx="11">
                  <c:v>-7.4519088162592597</c:v>
                </c:pt>
                <c:pt idx="12">
                  <c:v>-6.8972260368030804</c:v>
                </c:pt>
                <c:pt idx="13">
                  <c:v>-5.8252128536116397</c:v>
                </c:pt>
                <c:pt idx="14">
                  <c:v>-5.2817357868717396</c:v>
                </c:pt>
                <c:pt idx="15">
                  <c:v>-4.7195825322713603</c:v>
                </c:pt>
                <c:pt idx="16">
                  <c:v>-4.6897006316945902</c:v>
                </c:pt>
                <c:pt idx="17">
                  <c:v>-3.6102169733589702</c:v>
                </c:pt>
                <c:pt idx="18">
                  <c:v>-2.2999999999999998</c:v>
                </c:pt>
                <c:pt idx="19">
                  <c:v>-1.4363087063993401</c:v>
                </c:pt>
                <c:pt idx="20">
                  <c:v>-0.87789068937104997</c:v>
                </c:pt>
                <c:pt idx="21">
                  <c:v>0.20592968964569</c:v>
                </c:pt>
                <c:pt idx="22">
                  <c:v>2.30826695962647</c:v>
                </c:pt>
                <c:pt idx="23">
                  <c:v>3.8789343586926601</c:v>
                </c:pt>
                <c:pt idx="24">
                  <c:v>6.4730568525130501</c:v>
                </c:pt>
                <c:pt idx="25">
                  <c:v>9.5322164240593299</c:v>
                </c:pt>
                <c:pt idx="26">
                  <c:v>11.538039000274701</c:v>
                </c:pt>
                <c:pt idx="27">
                  <c:v>13.034001647898901</c:v>
                </c:pt>
                <c:pt idx="28">
                  <c:v>14.5038176325185</c:v>
                </c:pt>
                <c:pt idx="29">
                  <c:v>15.999780280142801</c:v>
                </c:pt>
                <c:pt idx="30">
                  <c:v>16.479758308157098</c:v>
                </c:pt>
                <c:pt idx="31">
                  <c:v>17.960780005493</c:v>
                </c:pt>
                <c:pt idx="32">
                  <c:v>18.9244712990937</c:v>
                </c:pt>
                <c:pt idx="33">
                  <c:v>20.4204339467179</c:v>
                </c:pt>
                <c:pt idx="34">
                  <c:v>21.8902499313376</c:v>
                </c:pt>
                <c:pt idx="35">
                  <c:v>23.3600659159572</c:v>
                </c:pt>
                <c:pt idx="36">
                  <c:v>24.852293326009299</c:v>
                </c:pt>
                <c:pt idx="37">
                  <c:v>27.356770118099401</c:v>
                </c:pt>
                <c:pt idx="38">
                  <c:v>28.8415270530074</c:v>
                </c:pt>
                <c:pt idx="39">
                  <c:v>31.342268607525401</c:v>
                </c:pt>
                <c:pt idx="40">
                  <c:v>34.3603405657786</c:v>
                </c:pt>
                <c:pt idx="41">
                  <c:v>37.9069486404834</c:v>
                </c:pt>
                <c:pt idx="42">
                  <c:v>42.994342213677598</c:v>
                </c:pt>
                <c:pt idx="43">
                  <c:v>46.570832188959102</c:v>
                </c:pt>
                <c:pt idx="44">
                  <c:v>52.205438066465199</c:v>
                </c:pt>
                <c:pt idx="45">
                  <c:v>60.932820653666603</c:v>
                </c:pt>
                <c:pt idx="46">
                  <c:v>61.446415819829703</c:v>
                </c:pt>
                <c:pt idx="47">
                  <c:v>83.017412798681704</c:v>
                </c:pt>
                <c:pt idx="48">
                  <c:v>99.966053282065403</c:v>
                </c:pt>
                <c:pt idx="49">
                  <c:v>120</c:v>
                </c:pt>
                <c:pt idx="50">
                  <c:v>-60</c:v>
                </c:pt>
                <c:pt idx="51">
                  <c:v>-20.211480362537799</c:v>
                </c:pt>
                <c:pt idx="52">
                  <c:v>-16.5901675363911</c:v>
                </c:pt>
                <c:pt idx="53">
                  <c:v>-14.4946992584455</c:v>
                </c:pt>
                <c:pt idx="54">
                  <c:v>-13.4338917879703</c:v>
                </c:pt>
                <c:pt idx="55">
                  <c:v>-12.8866794836583</c:v>
                </c:pt>
                <c:pt idx="56">
                  <c:v>-11.8146663004669</c:v>
                </c:pt>
                <c:pt idx="57">
                  <c:v>-10.7314474045592</c:v>
                </c:pt>
                <c:pt idx="58">
                  <c:v>-9.6519637462235703</c:v>
                </c:pt>
                <c:pt idx="59">
                  <c:v>-9.0972809667673697</c:v>
                </c:pt>
                <c:pt idx="60">
                  <c:v>-8.5313924745949006</c:v>
                </c:pt>
                <c:pt idx="61">
                  <c:v>-7.4519088162592597</c:v>
                </c:pt>
                <c:pt idx="62">
                  <c:v>-6.8972260368030804</c:v>
                </c:pt>
                <c:pt idx="63">
                  <c:v>-5.8252128536116397</c:v>
                </c:pt>
                <c:pt idx="64">
                  <c:v>-5.2817357868717396</c:v>
                </c:pt>
                <c:pt idx="65">
                  <c:v>-4.7195825322713603</c:v>
                </c:pt>
                <c:pt idx="66">
                  <c:v>-4.6897006316945902</c:v>
                </c:pt>
                <c:pt idx="67">
                  <c:v>-3.6102169733589702</c:v>
                </c:pt>
                <c:pt idx="68">
                  <c:v>-2.2999999999999998</c:v>
                </c:pt>
                <c:pt idx="69">
                  <c:v>-1.4363087063993401</c:v>
                </c:pt>
                <c:pt idx="70">
                  <c:v>-0.87789068937104997</c:v>
                </c:pt>
                <c:pt idx="71">
                  <c:v>0.20592968964569</c:v>
                </c:pt>
                <c:pt idx="72">
                  <c:v>2.30826695962647</c:v>
                </c:pt>
                <c:pt idx="73">
                  <c:v>3.8789343586926601</c:v>
                </c:pt>
                <c:pt idx="74">
                  <c:v>6.4730568525130501</c:v>
                </c:pt>
                <c:pt idx="75">
                  <c:v>9.5322164240593299</c:v>
                </c:pt>
                <c:pt idx="76">
                  <c:v>11.538039000274701</c:v>
                </c:pt>
                <c:pt idx="77">
                  <c:v>13.034001647898901</c:v>
                </c:pt>
                <c:pt idx="78">
                  <c:v>14.5038176325185</c:v>
                </c:pt>
                <c:pt idx="79">
                  <c:v>15.999780280142801</c:v>
                </c:pt>
                <c:pt idx="80">
                  <c:v>16.479758308157098</c:v>
                </c:pt>
                <c:pt idx="81">
                  <c:v>17.960780005493</c:v>
                </c:pt>
                <c:pt idx="82">
                  <c:v>18.9244712990937</c:v>
                </c:pt>
                <c:pt idx="83">
                  <c:v>20.4204339467179</c:v>
                </c:pt>
                <c:pt idx="84">
                  <c:v>21.8902499313376</c:v>
                </c:pt>
                <c:pt idx="85">
                  <c:v>23.3600659159572</c:v>
                </c:pt>
                <c:pt idx="86">
                  <c:v>24.852293326009299</c:v>
                </c:pt>
                <c:pt idx="87">
                  <c:v>27.356770118099401</c:v>
                </c:pt>
                <c:pt idx="88">
                  <c:v>28.8415270530074</c:v>
                </c:pt>
                <c:pt idx="89">
                  <c:v>31.342268607525401</c:v>
                </c:pt>
                <c:pt idx="90">
                  <c:v>34.3603405657786</c:v>
                </c:pt>
                <c:pt idx="91">
                  <c:v>37.9069486404834</c:v>
                </c:pt>
                <c:pt idx="92">
                  <c:v>42.994342213677598</c:v>
                </c:pt>
                <c:pt idx="93">
                  <c:v>46.570832188959102</c:v>
                </c:pt>
                <c:pt idx="94">
                  <c:v>52.205438066465199</c:v>
                </c:pt>
                <c:pt idx="95">
                  <c:v>60.932820653666603</c:v>
                </c:pt>
                <c:pt idx="96">
                  <c:v>61.446415819829703</c:v>
                </c:pt>
                <c:pt idx="97">
                  <c:v>83.017412798681704</c:v>
                </c:pt>
                <c:pt idx="98">
                  <c:v>99.966053282065403</c:v>
                </c:pt>
                <c:pt idx="99">
                  <c:v>120</c:v>
                </c:pt>
              </c:numCache>
            </c:numRef>
          </c:xVal>
          <c:yVal>
            <c:numRef>
              <c:f>alpha!$K$2:$K$51</c:f>
              <c:numCache>
                <c:formatCode>0.00E+00</c:formatCode>
                <c:ptCount val="50"/>
                <c:pt idx="0">
                  <c:v>4.6773769299688718E-7</c:v>
                </c:pt>
                <c:pt idx="1">
                  <c:v>32.599082457318481</c:v>
                </c:pt>
                <c:pt idx="2">
                  <c:v>94.763651939144836</c:v>
                </c:pt>
                <c:pt idx="3">
                  <c:v>162.7579987505199</c:v>
                </c:pt>
                <c:pt idx="4">
                  <c:v>209.31162909974043</c:v>
                </c:pt>
                <c:pt idx="5">
                  <c:v>236.90610435993779</c:v>
                </c:pt>
                <c:pt idx="6">
                  <c:v>298.42144412556615</c:v>
                </c:pt>
                <c:pt idx="7">
                  <c:v>370.87940259207522</c:v>
                </c:pt>
                <c:pt idx="8">
                  <c:v>453.31193741839274</c:v>
                </c:pt>
                <c:pt idx="9">
                  <c:v>499.46327932562383</c:v>
                </c:pt>
                <c:pt idx="10">
                  <c:v>549.02006144735162</c:v>
                </c:pt>
                <c:pt idx="11">
                  <c:v>649.73497953880019</c:v>
                </c:pt>
                <c:pt idx="12">
                  <c:v>704.1582307718802</c:v>
                </c:pt>
                <c:pt idx="13">
                  <c:v>813.06815812703621</c:v>
                </c:pt>
                <c:pt idx="14">
                  <c:v>869.49250324483648</c:v>
                </c:pt>
                <c:pt idx="15">
                  <c:v>928.19135961030452</c:v>
                </c:pt>
                <c:pt idx="16">
                  <c:v>931.31291243274495</c:v>
                </c:pt>
                <c:pt idx="17">
                  <c:v>1043.3215013650704</c:v>
                </c:pt>
                <c:pt idx="18">
                  <c:v>1174.011654309119</c:v>
                </c:pt>
                <c:pt idx="19">
                  <c:v>1254.400477572603</c:v>
                </c:pt>
                <c:pt idx="20">
                  <c:v>1303.0672617048742</c:v>
                </c:pt>
                <c:pt idx="21">
                  <c:v>1388.5287097796795</c:v>
                </c:pt>
                <c:pt idx="22">
                  <c:v>1513.6722812529399</c:v>
                </c:pt>
                <c:pt idx="23">
                  <c:v>1567.9479041179991</c:v>
                </c:pt>
                <c:pt idx="24">
                  <c:v>1584.8734196796693</c:v>
                </c:pt>
                <c:pt idx="25">
                  <c:v>1509.6584592533404</c:v>
                </c:pt>
                <c:pt idx="26">
                  <c:v>1422.7097680678555</c:v>
                </c:pt>
                <c:pt idx="27">
                  <c:v>1345.8708260859839</c:v>
                </c:pt>
                <c:pt idx="28">
                  <c:v>1263.7700233089697</c:v>
                </c:pt>
                <c:pt idx="29">
                  <c:v>1175.5408705678781</c:v>
                </c:pt>
                <c:pt idx="30">
                  <c:v>1146.4716624466573</c:v>
                </c:pt>
                <c:pt idx="31">
                  <c:v>1054.9772649621268</c:v>
                </c:pt>
                <c:pt idx="32">
                  <c:v>994.2970087206503</c:v>
                </c:pt>
                <c:pt idx="33">
                  <c:v>898.9845964210441</c:v>
                </c:pt>
                <c:pt idx="34">
                  <c:v>804.94176479329644</c:v>
                </c:pt>
                <c:pt idx="35">
                  <c:v>711.75280979449985</c:v>
                </c:pt>
                <c:pt idx="36">
                  <c:v>619.49258899643712</c:v>
                </c:pt>
                <c:pt idx="37">
                  <c:v>474.3117138538301</c:v>
                </c:pt>
                <c:pt idx="38">
                  <c:v>396.33109491952587</c:v>
                </c:pt>
                <c:pt idx="39">
                  <c:v>282.09311742505287</c:v>
                </c:pt>
                <c:pt idx="40">
                  <c:v>175.46000894445527</c:v>
                </c:pt>
                <c:pt idx="41">
                  <c:v>91.607301719734195</c:v>
                </c:pt>
                <c:pt idx="42">
                  <c:v>30.267898534693725</c:v>
                </c:pt>
                <c:pt idx="43">
                  <c:v>12.2748418082297</c:v>
                </c:pt>
                <c:pt idx="44">
                  <c:v>2.4054681644758293</c:v>
                </c:pt>
                <c:pt idx="45">
                  <c:v>0.11662215904702598</c:v>
                </c:pt>
                <c:pt idx="46">
                  <c:v>9.5757124034087801E-2</c:v>
                </c:pt>
                <c:pt idx="47">
                  <c:v>3.6028601685086816E-6</c:v>
                </c:pt>
                <c:pt idx="48">
                  <c:v>8.7958719146236397E-11</c:v>
                </c:pt>
                <c:pt idx="49">
                  <c:v>1.5963054236885533E-17</c:v>
                </c:pt>
              </c:numCache>
            </c:numRef>
          </c:yVal>
          <c:smooth val="1"/>
        </c:ser>
        <c:ser>
          <c:idx val="2"/>
          <c:order val="2"/>
          <c:tx>
            <c:v>Gaussian #1</c:v>
          </c:tx>
          <c:marker>
            <c:symbol val="none"/>
          </c:marker>
          <c:xVal>
            <c:numRef>
              <c:f>alpha!$G$2:$G$51</c:f>
              <c:numCache>
                <c:formatCode>0.00E+00</c:formatCode>
                <c:ptCount val="50"/>
                <c:pt idx="0">
                  <c:v>-60</c:v>
                </c:pt>
                <c:pt idx="1">
                  <c:v>-20.211480362537799</c:v>
                </c:pt>
                <c:pt idx="2">
                  <c:v>-16.5901675363911</c:v>
                </c:pt>
                <c:pt idx="3">
                  <c:v>-14.4946992584455</c:v>
                </c:pt>
                <c:pt idx="4">
                  <c:v>-13.4338917879703</c:v>
                </c:pt>
                <c:pt idx="5">
                  <c:v>-12.8866794836583</c:v>
                </c:pt>
                <c:pt idx="6">
                  <c:v>-11.8146663004669</c:v>
                </c:pt>
                <c:pt idx="7">
                  <c:v>-10.7314474045592</c:v>
                </c:pt>
                <c:pt idx="8">
                  <c:v>-9.6519637462235703</c:v>
                </c:pt>
                <c:pt idx="9">
                  <c:v>-9.0972809667673697</c:v>
                </c:pt>
                <c:pt idx="10">
                  <c:v>-8.5313924745949006</c:v>
                </c:pt>
                <c:pt idx="11">
                  <c:v>-7.4519088162592597</c:v>
                </c:pt>
                <c:pt idx="12">
                  <c:v>-6.8972260368030804</c:v>
                </c:pt>
                <c:pt idx="13">
                  <c:v>-5.8252128536116397</c:v>
                </c:pt>
                <c:pt idx="14">
                  <c:v>-5.2817357868717396</c:v>
                </c:pt>
                <c:pt idx="15">
                  <c:v>-4.7195825322713603</c:v>
                </c:pt>
                <c:pt idx="16">
                  <c:v>-4.6897006316945902</c:v>
                </c:pt>
                <c:pt idx="17">
                  <c:v>-3.6102169733589702</c:v>
                </c:pt>
                <c:pt idx="18">
                  <c:v>-2.2999999999999998</c:v>
                </c:pt>
                <c:pt idx="19">
                  <c:v>-1.4363087063993401</c:v>
                </c:pt>
                <c:pt idx="20">
                  <c:v>-0.87789068937104997</c:v>
                </c:pt>
                <c:pt idx="21">
                  <c:v>0.20592968964569</c:v>
                </c:pt>
                <c:pt idx="22">
                  <c:v>2.30826695962647</c:v>
                </c:pt>
                <c:pt idx="23">
                  <c:v>3.8789343586926601</c:v>
                </c:pt>
                <c:pt idx="24">
                  <c:v>6.4730568525130501</c:v>
                </c:pt>
                <c:pt idx="25">
                  <c:v>9.5322164240593299</c:v>
                </c:pt>
                <c:pt idx="26">
                  <c:v>11.538039000274701</c:v>
                </c:pt>
                <c:pt idx="27">
                  <c:v>13.034001647898901</c:v>
                </c:pt>
                <c:pt idx="28">
                  <c:v>14.5038176325185</c:v>
                </c:pt>
                <c:pt idx="29">
                  <c:v>15.999780280142801</c:v>
                </c:pt>
                <c:pt idx="30">
                  <c:v>16.479758308157098</c:v>
                </c:pt>
                <c:pt idx="31">
                  <c:v>17.960780005493</c:v>
                </c:pt>
                <c:pt idx="32">
                  <c:v>18.9244712990937</c:v>
                </c:pt>
                <c:pt idx="33">
                  <c:v>20.4204339467179</c:v>
                </c:pt>
                <c:pt idx="34">
                  <c:v>21.8902499313376</c:v>
                </c:pt>
                <c:pt idx="35">
                  <c:v>23.3600659159572</c:v>
                </c:pt>
                <c:pt idx="36">
                  <c:v>24.852293326009299</c:v>
                </c:pt>
                <c:pt idx="37">
                  <c:v>27.356770118099401</c:v>
                </c:pt>
                <c:pt idx="38">
                  <c:v>28.8415270530074</c:v>
                </c:pt>
                <c:pt idx="39">
                  <c:v>31.342268607525401</c:v>
                </c:pt>
                <c:pt idx="40">
                  <c:v>34.3603405657786</c:v>
                </c:pt>
                <c:pt idx="41">
                  <c:v>37.9069486404834</c:v>
                </c:pt>
                <c:pt idx="42">
                  <c:v>42.994342213677598</c:v>
                </c:pt>
                <c:pt idx="43">
                  <c:v>46.570832188959102</c:v>
                </c:pt>
                <c:pt idx="44">
                  <c:v>52.205438066465199</c:v>
                </c:pt>
                <c:pt idx="45">
                  <c:v>60.932820653666603</c:v>
                </c:pt>
                <c:pt idx="46">
                  <c:v>61.446415819829703</c:v>
                </c:pt>
                <c:pt idx="47">
                  <c:v>83.017412798681704</c:v>
                </c:pt>
                <c:pt idx="48">
                  <c:v>99.966053282065403</c:v>
                </c:pt>
                <c:pt idx="49">
                  <c:v>120</c:v>
                </c:pt>
              </c:numCache>
            </c:numRef>
          </c:xVal>
          <c:yVal>
            <c:numRef>
              <c:f>alpha!$L$2:$L$51</c:f>
              <c:numCache>
                <c:formatCode>0.0</c:formatCode>
                <c:ptCount val="50"/>
                <c:pt idx="0">
                  <c:v>9.0894508088495466E-11</c:v>
                </c:pt>
                <c:pt idx="1">
                  <c:v>21.030354291527157</c:v>
                </c:pt>
                <c:pt idx="2">
                  <c:v>65.746189690147119</c:v>
                </c:pt>
                <c:pt idx="3">
                  <c:v>115.66972483570014</c:v>
                </c:pt>
                <c:pt idx="4">
                  <c:v>149.94732611173012</c:v>
                </c:pt>
                <c:pt idx="5">
                  <c:v>170.24157335119276</c:v>
                </c:pt>
                <c:pt idx="6">
                  <c:v>215.33110908646449</c:v>
                </c:pt>
                <c:pt idx="7">
                  <c:v>268.04369631884157</c:v>
                </c:pt>
                <c:pt idx="8">
                  <c:v>327.31618453242936</c:v>
                </c:pt>
                <c:pt idx="9">
                  <c:v>360.11371289299962</c:v>
                </c:pt>
                <c:pt idx="10">
                  <c:v>394.97924371374575</c:v>
                </c:pt>
                <c:pt idx="11">
                  <c:v>464.55964550064226</c:v>
                </c:pt>
                <c:pt idx="12">
                  <c:v>501.34973767715343</c:v>
                </c:pt>
                <c:pt idx="13">
                  <c:v>572.96506427199722</c:v>
                </c:pt>
                <c:pt idx="14">
                  <c:v>608.85507931216762</c:v>
                </c:pt>
                <c:pt idx="15">
                  <c:v>645.17011026236298</c:v>
                </c:pt>
                <c:pt idx="16">
                  <c:v>647.06956501547631</c:v>
                </c:pt>
                <c:pt idx="17">
                  <c:v>712.79516876056994</c:v>
                </c:pt>
                <c:pt idx="18">
                  <c:v>782.01938736930197</c:v>
                </c:pt>
                <c:pt idx="19">
                  <c:v>819.05081504527186</c:v>
                </c:pt>
                <c:pt idx="20">
                  <c:v>838.6443549539789</c:v>
                </c:pt>
                <c:pt idx="21">
                  <c:v>865.76242022011218</c:v>
                </c:pt>
                <c:pt idx="22">
                  <c:v>873.43087603479205</c:v>
                </c:pt>
                <c:pt idx="23">
                  <c:v>840.03740873114054</c:v>
                </c:pt>
                <c:pt idx="24">
                  <c:v>723.22481069025332</c:v>
                </c:pt>
                <c:pt idx="25">
                  <c:v>528.7640852606861</c:v>
                </c:pt>
                <c:pt idx="26">
                  <c:v>397.40161478786831</c:v>
                </c:pt>
                <c:pt idx="27">
                  <c:v>308.14413422990629</c:v>
                </c:pt>
                <c:pt idx="28">
                  <c:v>231.87543175934906</c:v>
                </c:pt>
                <c:pt idx="29">
                  <c:v>167.62479047956944</c:v>
                </c:pt>
                <c:pt idx="30">
                  <c:v>149.92420810520511</c:v>
                </c:pt>
                <c:pt idx="31">
                  <c:v>103.83890177719545</c:v>
                </c:pt>
                <c:pt idx="32">
                  <c:v>80.257313962791855</c:v>
                </c:pt>
                <c:pt idx="33">
                  <c:v>52.263022705089682</c:v>
                </c:pt>
                <c:pt idx="34">
                  <c:v>33.128828283833521</c:v>
                </c:pt>
                <c:pt idx="35">
                  <c:v>20.295282858241936</c:v>
                </c:pt>
                <c:pt idx="36">
                  <c:v>11.917248336586804</c:v>
                </c:pt>
                <c:pt idx="37">
                  <c:v>4.5057911650184446</c:v>
                </c:pt>
                <c:pt idx="38">
                  <c:v>2.4156423029660865</c:v>
                </c:pt>
                <c:pt idx="39">
                  <c:v>0.78134481085313068</c:v>
                </c:pt>
                <c:pt idx="40">
                  <c:v>0.1754311499808707</c:v>
                </c:pt>
                <c:pt idx="41">
                  <c:v>2.5228411721972092E-2</c:v>
                </c:pt>
                <c:pt idx="42">
                  <c:v>1.1043199309592709E-3</c:v>
                </c:pt>
                <c:pt idx="43">
                  <c:v>9.5840144826512251E-5</c:v>
                </c:pt>
                <c:pt idx="44">
                  <c:v>1.352307996865473E-6</c:v>
                </c:pt>
                <c:pt idx="45">
                  <c:v>6.8375846506110643E-10</c:v>
                </c:pt>
                <c:pt idx="46">
                  <c:v>4.2135224643189226E-10</c:v>
                </c:pt>
                <c:pt idx="47">
                  <c:v>1.44396724803379E-20</c:v>
                </c:pt>
                <c:pt idx="48">
                  <c:v>4.9810717587492073E-31</c:v>
                </c:pt>
                <c:pt idx="49">
                  <c:v>6.1492942729263798E-46</c:v>
                </c:pt>
              </c:numCache>
            </c:numRef>
          </c:yVal>
          <c:smooth val="1"/>
        </c:ser>
        <c:ser>
          <c:idx val="3"/>
          <c:order val="3"/>
          <c:tx>
            <c:v>Gaussian #2</c:v>
          </c:tx>
          <c:marker>
            <c:symbol val="none"/>
          </c:marker>
          <c:xVal>
            <c:numRef>
              <c:f>alpha!$G$2:$G$51</c:f>
              <c:numCache>
                <c:formatCode>0.00E+00</c:formatCode>
                <c:ptCount val="50"/>
                <c:pt idx="0">
                  <c:v>-60</c:v>
                </c:pt>
                <c:pt idx="1">
                  <c:v>-20.211480362537799</c:v>
                </c:pt>
                <c:pt idx="2">
                  <c:v>-16.5901675363911</c:v>
                </c:pt>
                <c:pt idx="3">
                  <c:v>-14.4946992584455</c:v>
                </c:pt>
                <c:pt idx="4">
                  <c:v>-13.4338917879703</c:v>
                </c:pt>
                <c:pt idx="5">
                  <c:v>-12.8866794836583</c:v>
                </c:pt>
                <c:pt idx="6">
                  <c:v>-11.8146663004669</c:v>
                </c:pt>
                <c:pt idx="7">
                  <c:v>-10.7314474045592</c:v>
                </c:pt>
                <c:pt idx="8">
                  <c:v>-9.6519637462235703</c:v>
                </c:pt>
                <c:pt idx="9">
                  <c:v>-9.0972809667673697</c:v>
                </c:pt>
                <c:pt idx="10">
                  <c:v>-8.5313924745949006</c:v>
                </c:pt>
                <c:pt idx="11">
                  <c:v>-7.4519088162592597</c:v>
                </c:pt>
                <c:pt idx="12">
                  <c:v>-6.8972260368030804</c:v>
                </c:pt>
                <c:pt idx="13">
                  <c:v>-5.8252128536116397</c:v>
                </c:pt>
                <c:pt idx="14">
                  <c:v>-5.2817357868717396</c:v>
                </c:pt>
                <c:pt idx="15">
                  <c:v>-4.7195825322713603</c:v>
                </c:pt>
                <c:pt idx="16">
                  <c:v>-4.6897006316945902</c:v>
                </c:pt>
                <c:pt idx="17">
                  <c:v>-3.6102169733589702</c:v>
                </c:pt>
                <c:pt idx="18">
                  <c:v>-2.2999999999999998</c:v>
                </c:pt>
                <c:pt idx="19">
                  <c:v>-1.4363087063993401</c:v>
                </c:pt>
                <c:pt idx="20">
                  <c:v>-0.87789068937104997</c:v>
                </c:pt>
                <c:pt idx="21">
                  <c:v>0.20592968964569</c:v>
                </c:pt>
                <c:pt idx="22">
                  <c:v>2.30826695962647</c:v>
                </c:pt>
                <c:pt idx="23">
                  <c:v>3.8789343586926601</c:v>
                </c:pt>
                <c:pt idx="24">
                  <c:v>6.4730568525130501</c:v>
                </c:pt>
                <c:pt idx="25">
                  <c:v>9.5322164240593299</c:v>
                </c:pt>
                <c:pt idx="26">
                  <c:v>11.538039000274701</c:v>
                </c:pt>
                <c:pt idx="27">
                  <c:v>13.034001647898901</c:v>
                </c:pt>
                <c:pt idx="28">
                  <c:v>14.5038176325185</c:v>
                </c:pt>
                <c:pt idx="29">
                  <c:v>15.999780280142801</c:v>
                </c:pt>
                <c:pt idx="30">
                  <c:v>16.479758308157098</c:v>
                </c:pt>
                <c:pt idx="31">
                  <c:v>17.960780005493</c:v>
                </c:pt>
                <c:pt idx="32">
                  <c:v>18.9244712990937</c:v>
                </c:pt>
                <c:pt idx="33">
                  <c:v>20.4204339467179</c:v>
                </c:pt>
                <c:pt idx="34">
                  <c:v>21.8902499313376</c:v>
                </c:pt>
                <c:pt idx="35">
                  <c:v>23.3600659159572</c:v>
                </c:pt>
                <c:pt idx="36">
                  <c:v>24.852293326009299</c:v>
                </c:pt>
                <c:pt idx="37">
                  <c:v>27.356770118099401</c:v>
                </c:pt>
                <c:pt idx="38">
                  <c:v>28.8415270530074</c:v>
                </c:pt>
                <c:pt idx="39">
                  <c:v>31.342268607525401</c:v>
                </c:pt>
                <c:pt idx="40">
                  <c:v>34.3603405657786</c:v>
                </c:pt>
                <c:pt idx="41">
                  <c:v>37.9069486404834</c:v>
                </c:pt>
                <c:pt idx="42">
                  <c:v>42.994342213677598</c:v>
                </c:pt>
                <c:pt idx="43">
                  <c:v>46.570832188959102</c:v>
                </c:pt>
                <c:pt idx="44">
                  <c:v>52.205438066465199</c:v>
                </c:pt>
                <c:pt idx="45">
                  <c:v>60.932820653666603</c:v>
                </c:pt>
                <c:pt idx="46">
                  <c:v>61.446415819829703</c:v>
                </c:pt>
                <c:pt idx="47">
                  <c:v>83.017412798681704</c:v>
                </c:pt>
                <c:pt idx="48">
                  <c:v>99.966053282065403</c:v>
                </c:pt>
                <c:pt idx="49">
                  <c:v>120</c:v>
                </c:pt>
              </c:numCache>
            </c:numRef>
          </c:xVal>
          <c:yVal>
            <c:numRef>
              <c:f>alpha!$M$2:$M$51</c:f>
              <c:numCache>
                <c:formatCode>General</c:formatCode>
                <c:ptCount val="50"/>
                <c:pt idx="0">
                  <c:v>4.6764679848879869E-7</c:v>
                </c:pt>
                <c:pt idx="1">
                  <c:v>11.568728165791322</c:v>
                </c:pt>
                <c:pt idx="2">
                  <c:v>29.017462248997717</c:v>
                </c:pt>
                <c:pt idx="3">
                  <c:v>47.08827391481978</c:v>
                </c:pt>
                <c:pt idx="4">
                  <c:v>59.364302988010316</c:v>
                </c:pt>
                <c:pt idx="5">
                  <c:v>66.664531008745016</c:v>
                </c:pt>
                <c:pt idx="6">
                  <c:v>83.090335039101646</c:v>
                </c:pt>
                <c:pt idx="7">
                  <c:v>102.83570627323365</c:v>
                </c:pt>
                <c:pt idx="8">
                  <c:v>125.99575288596337</c:v>
                </c:pt>
                <c:pt idx="9">
                  <c:v>139.34956643262419</c:v>
                </c:pt>
                <c:pt idx="10">
                  <c:v>154.04081773360585</c:v>
                </c:pt>
                <c:pt idx="11">
                  <c:v>185.1753340381579</c:v>
                </c:pt>
                <c:pt idx="12">
                  <c:v>202.80849309472671</c:v>
                </c:pt>
                <c:pt idx="13">
                  <c:v>240.10309385503902</c:v>
                </c:pt>
                <c:pt idx="14">
                  <c:v>260.63742393266887</c:v>
                </c:pt>
                <c:pt idx="15">
                  <c:v>283.02124934794148</c:v>
                </c:pt>
                <c:pt idx="16">
                  <c:v>284.24334741726858</c:v>
                </c:pt>
                <c:pt idx="17">
                  <c:v>330.52633260450045</c:v>
                </c:pt>
                <c:pt idx="18">
                  <c:v>391.99226693981689</c:v>
                </c:pt>
                <c:pt idx="19">
                  <c:v>435.34966252733113</c:v>
                </c:pt>
                <c:pt idx="20">
                  <c:v>464.42290675089538</c:v>
                </c:pt>
                <c:pt idx="21">
                  <c:v>522.76628955956721</c:v>
                </c:pt>
                <c:pt idx="22">
                  <c:v>640.24140521814786</c:v>
                </c:pt>
                <c:pt idx="23">
                  <c:v>727.91049538685854</c:v>
                </c:pt>
                <c:pt idx="24">
                  <c:v>861.64860898941595</c:v>
                </c:pt>
                <c:pt idx="25">
                  <c:v>980.89437399265432</c:v>
                </c:pt>
                <c:pt idx="26">
                  <c:v>1025.3081532799872</c:v>
                </c:pt>
                <c:pt idx="27">
                  <c:v>1037.7266918560777</c:v>
                </c:pt>
                <c:pt idx="28">
                  <c:v>1031.8945915496206</c:v>
                </c:pt>
                <c:pt idx="29">
                  <c:v>1007.9160800883086</c:v>
                </c:pt>
                <c:pt idx="30">
                  <c:v>996.54745434145218</c:v>
                </c:pt>
                <c:pt idx="31">
                  <c:v>951.13836318493134</c:v>
                </c:pt>
                <c:pt idx="32">
                  <c:v>914.03969475785846</c:v>
                </c:pt>
                <c:pt idx="33">
                  <c:v>846.72157371595438</c:v>
                </c:pt>
                <c:pt idx="34">
                  <c:v>771.81293650946293</c:v>
                </c:pt>
                <c:pt idx="35">
                  <c:v>691.45752693625786</c:v>
                </c:pt>
                <c:pt idx="36">
                  <c:v>607.57534065985033</c:v>
                </c:pt>
                <c:pt idx="37">
                  <c:v>469.80592268881168</c:v>
                </c:pt>
                <c:pt idx="38">
                  <c:v>393.91545261655978</c:v>
                </c:pt>
                <c:pt idx="39">
                  <c:v>281.31177261419975</c:v>
                </c:pt>
                <c:pt idx="40">
                  <c:v>175.28457779447439</c:v>
                </c:pt>
                <c:pt idx="41">
                  <c:v>91.582073308012227</c:v>
                </c:pt>
                <c:pt idx="42">
                  <c:v>30.266794214762765</c:v>
                </c:pt>
                <c:pt idx="43">
                  <c:v>12.274745968084874</c:v>
                </c:pt>
                <c:pt idx="44">
                  <c:v>2.4054668121678326</c:v>
                </c:pt>
                <c:pt idx="45">
                  <c:v>0.11662215836326752</c:v>
                </c:pt>
                <c:pt idx="46">
                  <c:v>9.5757123612735556E-2</c:v>
                </c:pt>
                <c:pt idx="47">
                  <c:v>3.6028601685086672E-6</c:v>
                </c:pt>
                <c:pt idx="48">
                  <c:v>8.7958719146236397E-11</c:v>
                </c:pt>
                <c:pt idx="49">
                  <c:v>1.5963054236885533E-17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123216"/>
        <c:axId val="198123776"/>
      </c:scatterChart>
      <c:scatterChart>
        <c:scatterStyle val="lineMarker"/>
        <c:varyColors val="0"/>
        <c:ser>
          <c:idx val="0"/>
          <c:order val="0"/>
          <c:tx>
            <c:v>Original data point</c:v>
          </c:tx>
          <c:spPr>
            <a:ln w="19050">
              <a:noFill/>
            </a:ln>
          </c:spPr>
          <c:marker>
            <c:symbol val="diamond"/>
            <c:size val="2"/>
          </c:marker>
          <c:xVal>
            <c:numRef>
              <c:f>(alpha!$G$2:$G$51,alpha!$A$2:$A$51)</c:f>
              <c:numCache>
                <c:formatCode>0.00E+00</c:formatCode>
                <c:ptCount val="100"/>
                <c:pt idx="0">
                  <c:v>-60</c:v>
                </c:pt>
                <c:pt idx="1">
                  <c:v>-20.211480362537799</c:v>
                </c:pt>
                <c:pt idx="2">
                  <c:v>-16.5901675363911</c:v>
                </c:pt>
                <c:pt idx="3">
                  <c:v>-14.4946992584455</c:v>
                </c:pt>
                <c:pt idx="4">
                  <c:v>-13.4338917879703</c:v>
                </c:pt>
                <c:pt idx="5">
                  <c:v>-12.8866794836583</c:v>
                </c:pt>
                <c:pt idx="6">
                  <c:v>-11.8146663004669</c:v>
                </c:pt>
                <c:pt idx="7">
                  <c:v>-10.7314474045592</c:v>
                </c:pt>
                <c:pt idx="8">
                  <c:v>-9.6519637462235703</c:v>
                </c:pt>
                <c:pt idx="9">
                  <c:v>-9.0972809667673697</c:v>
                </c:pt>
                <c:pt idx="10">
                  <c:v>-8.5313924745949006</c:v>
                </c:pt>
                <c:pt idx="11">
                  <c:v>-7.4519088162592597</c:v>
                </c:pt>
                <c:pt idx="12">
                  <c:v>-6.8972260368030804</c:v>
                </c:pt>
                <c:pt idx="13">
                  <c:v>-5.8252128536116397</c:v>
                </c:pt>
                <c:pt idx="14">
                  <c:v>-5.2817357868717396</c:v>
                </c:pt>
                <c:pt idx="15">
                  <c:v>-4.7195825322713603</c:v>
                </c:pt>
                <c:pt idx="16">
                  <c:v>-4.6897006316945902</c:v>
                </c:pt>
                <c:pt idx="17">
                  <c:v>-3.6102169733589702</c:v>
                </c:pt>
                <c:pt idx="18">
                  <c:v>-2.2999999999999998</c:v>
                </c:pt>
                <c:pt idx="19">
                  <c:v>-1.4363087063993401</c:v>
                </c:pt>
                <c:pt idx="20">
                  <c:v>-0.87789068937104997</c:v>
                </c:pt>
                <c:pt idx="21">
                  <c:v>0.20592968964569</c:v>
                </c:pt>
                <c:pt idx="22">
                  <c:v>2.30826695962647</c:v>
                </c:pt>
                <c:pt idx="23">
                  <c:v>3.8789343586926601</c:v>
                </c:pt>
                <c:pt idx="24">
                  <c:v>6.4730568525130501</c:v>
                </c:pt>
                <c:pt idx="25">
                  <c:v>9.5322164240593299</c:v>
                </c:pt>
                <c:pt idx="26">
                  <c:v>11.538039000274701</c:v>
                </c:pt>
                <c:pt idx="27">
                  <c:v>13.034001647898901</c:v>
                </c:pt>
                <c:pt idx="28">
                  <c:v>14.5038176325185</c:v>
                </c:pt>
                <c:pt idx="29">
                  <c:v>15.999780280142801</c:v>
                </c:pt>
                <c:pt idx="30">
                  <c:v>16.479758308157098</c:v>
                </c:pt>
                <c:pt idx="31">
                  <c:v>17.960780005493</c:v>
                </c:pt>
                <c:pt idx="32">
                  <c:v>18.9244712990937</c:v>
                </c:pt>
                <c:pt idx="33">
                  <c:v>20.4204339467179</c:v>
                </c:pt>
                <c:pt idx="34">
                  <c:v>21.8902499313376</c:v>
                </c:pt>
                <c:pt idx="35">
                  <c:v>23.3600659159572</c:v>
                </c:pt>
                <c:pt idx="36">
                  <c:v>24.852293326009299</c:v>
                </c:pt>
                <c:pt idx="37">
                  <c:v>27.356770118099401</c:v>
                </c:pt>
                <c:pt idx="38">
                  <c:v>28.8415270530074</c:v>
                </c:pt>
                <c:pt idx="39">
                  <c:v>31.342268607525401</c:v>
                </c:pt>
                <c:pt idx="40">
                  <c:v>34.3603405657786</c:v>
                </c:pt>
                <c:pt idx="41">
                  <c:v>37.9069486404834</c:v>
                </c:pt>
                <c:pt idx="42">
                  <c:v>42.994342213677598</c:v>
                </c:pt>
                <c:pt idx="43">
                  <c:v>46.570832188959102</c:v>
                </c:pt>
                <c:pt idx="44">
                  <c:v>52.205438066465199</c:v>
                </c:pt>
                <c:pt idx="45">
                  <c:v>60.932820653666603</c:v>
                </c:pt>
                <c:pt idx="46">
                  <c:v>61.446415819829703</c:v>
                </c:pt>
                <c:pt idx="47">
                  <c:v>83.017412798681704</c:v>
                </c:pt>
                <c:pt idx="48">
                  <c:v>99.966053282065403</c:v>
                </c:pt>
                <c:pt idx="49">
                  <c:v>120</c:v>
                </c:pt>
                <c:pt idx="50">
                  <c:v>-60</c:v>
                </c:pt>
                <c:pt idx="51">
                  <c:v>-20.211480362537799</c:v>
                </c:pt>
                <c:pt idx="52">
                  <c:v>-16.5901675363911</c:v>
                </c:pt>
                <c:pt idx="53">
                  <c:v>-14.4946992584455</c:v>
                </c:pt>
                <c:pt idx="54">
                  <c:v>-13.4338917879703</c:v>
                </c:pt>
                <c:pt idx="55">
                  <c:v>-12.8866794836583</c:v>
                </c:pt>
                <c:pt idx="56">
                  <c:v>-11.8146663004669</c:v>
                </c:pt>
                <c:pt idx="57">
                  <c:v>-10.7314474045592</c:v>
                </c:pt>
                <c:pt idx="58">
                  <c:v>-9.6519637462235703</c:v>
                </c:pt>
                <c:pt idx="59">
                  <c:v>-9.0972809667673697</c:v>
                </c:pt>
                <c:pt idx="60">
                  <c:v>-8.5313924745949006</c:v>
                </c:pt>
                <c:pt idx="61">
                  <c:v>-7.4519088162592597</c:v>
                </c:pt>
                <c:pt idx="62">
                  <c:v>-6.8972260368030804</c:v>
                </c:pt>
                <c:pt idx="63">
                  <c:v>-5.8252128536116397</c:v>
                </c:pt>
                <c:pt idx="64">
                  <c:v>-5.2817357868717396</c:v>
                </c:pt>
                <c:pt idx="65">
                  <c:v>-4.7195825322713603</c:v>
                </c:pt>
                <c:pt idx="66">
                  <c:v>-4.6897006316945902</c:v>
                </c:pt>
                <c:pt idx="67">
                  <c:v>-3.6102169733589702</c:v>
                </c:pt>
                <c:pt idx="68">
                  <c:v>-2.2999999999999998</c:v>
                </c:pt>
                <c:pt idx="69">
                  <c:v>-1.4363087063993401</c:v>
                </c:pt>
                <c:pt idx="70">
                  <c:v>-0.87789068937104997</c:v>
                </c:pt>
                <c:pt idx="71">
                  <c:v>0.20592968964569</c:v>
                </c:pt>
                <c:pt idx="72">
                  <c:v>2.30826695962647</c:v>
                </c:pt>
                <c:pt idx="73">
                  <c:v>3.8789343586926601</c:v>
                </c:pt>
                <c:pt idx="74">
                  <c:v>6.4730568525130501</c:v>
                </c:pt>
                <c:pt idx="75">
                  <c:v>9.5322164240593299</c:v>
                </c:pt>
                <c:pt idx="76">
                  <c:v>11.538039000274701</c:v>
                </c:pt>
                <c:pt idx="77">
                  <c:v>13.034001647898901</c:v>
                </c:pt>
                <c:pt idx="78">
                  <c:v>14.5038176325185</c:v>
                </c:pt>
                <c:pt idx="79">
                  <c:v>15.999780280142801</c:v>
                </c:pt>
                <c:pt idx="80">
                  <c:v>16.479758308157098</c:v>
                </c:pt>
                <c:pt idx="81">
                  <c:v>17.960780005493</c:v>
                </c:pt>
                <c:pt idx="82">
                  <c:v>18.9244712990937</c:v>
                </c:pt>
                <c:pt idx="83">
                  <c:v>20.4204339467179</c:v>
                </c:pt>
                <c:pt idx="84">
                  <c:v>21.8902499313376</c:v>
                </c:pt>
                <c:pt idx="85">
                  <c:v>23.3600659159572</c:v>
                </c:pt>
                <c:pt idx="86">
                  <c:v>24.852293326009299</c:v>
                </c:pt>
                <c:pt idx="87">
                  <c:v>27.356770118099401</c:v>
                </c:pt>
                <c:pt idx="88">
                  <c:v>28.8415270530074</c:v>
                </c:pt>
                <c:pt idx="89">
                  <c:v>31.342268607525401</c:v>
                </c:pt>
                <c:pt idx="90">
                  <c:v>34.3603405657786</c:v>
                </c:pt>
                <c:pt idx="91">
                  <c:v>37.9069486404834</c:v>
                </c:pt>
                <c:pt idx="92">
                  <c:v>42.994342213677598</c:v>
                </c:pt>
                <c:pt idx="93">
                  <c:v>46.570832188959102</c:v>
                </c:pt>
                <c:pt idx="94">
                  <c:v>52.205438066465199</c:v>
                </c:pt>
                <c:pt idx="95">
                  <c:v>60.932820653666603</c:v>
                </c:pt>
                <c:pt idx="96">
                  <c:v>61.446415819829703</c:v>
                </c:pt>
                <c:pt idx="97">
                  <c:v>83.017412798681704</c:v>
                </c:pt>
                <c:pt idx="98">
                  <c:v>99.966053282065403</c:v>
                </c:pt>
                <c:pt idx="99">
                  <c:v>120</c:v>
                </c:pt>
              </c:numCache>
            </c:numRef>
          </c:xVal>
          <c:yVal>
            <c:numRef>
              <c:f>(alpha!$H$2:$H$51,alpha!$C$2:$C$51)</c:f>
              <c:numCache>
                <c:formatCode>0.00E+00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40.727272727272698</c:v>
                </c:pt>
                <c:pt idx="3">
                  <c:v>104.727272727273</c:v>
                </c:pt>
                <c:pt idx="4">
                  <c:v>157.09090909090901</c:v>
                </c:pt>
                <c:pt idx="5">
                  <c:v>209.45454545454501</c:v>
                </c:pt>
                <c:pt idx="6">
                  <c:v>279.27272727272702</c:v>
                </c:pt>
                <c:pt idx="7">
                  <c:v>366.54545454545502</c:v>
                </c:pt>
                <c:pt idx="8">
                  <c:v>448</c:v>
                </c:pt>
                <c:pt idx="9">
                  <c:v>512</c:v>
                </c:pt>
                <c:pt idx="10">
                  <c:v>593.45454545454595</c:v>
                </c:pt>
                <c:pt idx="11">
                  <c:v>674.90909090909099</c:v>
                </c:pt>
                <c:pt idx="12">
                  <c:v>738.90909090909099</c:v>
                </c:pt>
                <c:pt idx="13">
                  <c:v>808.72727272727298</c:v>
                </c:pt>
                <c:pt idx="14">
                  <c:v>855.27272727272702</c:v>
                </c:pt>
                <c:pt idx="15">
                  <c:v>930.90909090909099</c:v>
                </c:pt>
                <c:pt idx="16">
                  <c:v>977.45454545454595</c:v>
                </c:pt>
                <c:pt idx="17">
                  <c:v>1058.9090909090901</c:v>
                </c:pt>
                <c:pt idx="18">
                  <c:v>1157.8181818181799</c:v>
                </c:pt>
                <c:pt idx="19">
                  <c:v>1245.0909090909099</c:v>
                </c:pt>
                <c:pt idx="20">
                  <c:v>1314.9090909090901</c:v>
                </c:pt>
                <c:pt idx="21">
                  <c:v>1396.3636363636399</c:v>
                </c:pt>
                <c:pt idx="22">
                  <c:v>1477.8181818181799</c:v>
                </c:pt>
                <c:pt idx="23">
                  <c:v>1524.3636363636399</c:v>
                </c:pt>
                <c:pt idx="24">
                  <c:v>1565.0909090909099</c:v>
                </c:pt>
                <c:pt idx="25">
                  <c:v>1530.1818181818201</c:v>
                </c:pt>
                <c:pt idx="26">
                  <c:v>1454.54545454545</c:v>
                </c:pt>
                <c:pt idx="27">
                  <c:v>1384.72727272727</c:v>
                </c:pt>
                <c:pt idx="28">
                  <c:v>1274.1818181818201</c:v>
                </c:pt>
                <c:pt idx="29">
                  <c:v>1204.3636363636399</c:v>
                </c:pt>
                <c:pt idx="30">
                  <c:v>1152</c:v>
                </c:pt>
                <c:pt idx="31">
                  <c:v>1058.9090909090901</c:v>
                </c:pt>
                <c:pt idx="32">
                  <c:v>960</c:v>
                </c:pt>
                <c:pt idx="33">
                  <c:v>890.18181818181802</c:v>
                </c:pt>
                <c:pt idx="34">
                  <c:v>779.63636363636397</c:v>
                </c:pt>
                <c:pt idx="35">
                  <c:v>669.09090909090901</c:v>
                </c:pt>
                <c:pt idx="36">
                  <c:v>593.45454545454595</c:v>
                </c:pt>
                <c:pt idx="37">
                  <c:v>494.54545454545502</c:v>
                </c:pt>
                <c:pt idx="38">
                  <c:v>407.27272727272702</c:v>
                </c:pt>
                <c:pt idx="39">
                  <c:v>302.54545454545502</c:v>
                </c:pt>
                <c:pt idx="40">
                  <c:v>203.636363636364</c:v>
                </c:pt>
                <c:pt idx="41">
                  <c:v>128</c:v>
                </c:pt>
                <c:pt idx="42">
                  <c:v>52.363636363636402</c:v>
                </c:pt>
                <c:pt idx="43">
                  <c:v>23.272727272727298</c:v>
                </c:pt>
                <c:pt idx="44">
                  <c:v>0</c:v>
                </c:pt>
                <c:pt idx="45">
                  <c:v>-5.8181818181818201</c:v>
                </c:pt>
                <c:pt idx="46">
                  <c:v>-5.8181818181818201</c:v>
                </c:pt>
                <c:pt idx="47">
                  <c:v>-5.8181818181818201</c:v>
                </c:pt>
                <c:pt idx="48">
                  <c:v>-5.8181818181818201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40.727272727272698</c:v>
                </c:pt>
                <c:pt idx="53">
                  <c:v>104.727272727273</c:v>
                </c:pt>
                <c:pt idx="54">
                  <c:v>157.09090909090901</c:v>
                </c:pt>
                <c:pt idx="55">
                  <c:v>209.45454545454501</c:v>
                </c:pt>
                <c:pt idx="56">
                  <c:v>279.27272727272702</c:v>
                </c:pt>
                <c:pt idx="57">
                  <c:v>366.54545454545502</c:v>
                </c:pt>
                <c:pt idx="58">
                  <c:v>448</c:v>
                </c:pt>
                <c:pt idx="59">
                  <c:v>512</c:v>
                </c:pt>
                <c:pt idx="60">
                  <c:v>593.45454545454595</c:v>
                </c:pt>
                <c:pt idx="61">
                  <c:v>674.90909090909099</c:v>
                </c:pt>
                <c:pt idx="62">
                  <c:v>738.90909090909099</c:v>
                </c:pt>
                <c:pt idx="63">
                  <c:v>808.72727272727298</c:v>
                </c:pt>
                <c:pt idx="64">
                  <c:v>855.27272727272702</c:v>
                </c:pt>
                <c:pt idx="65">
                  <c:v>930.90909090909099</c:v>
                </c:pt>
                <c:pt idx="66">
                  <c:v>977.45454545454595</c:v>
                </c:pt>
                <c:pt idx="67">
                  <c:v>1058.9090909090901</c:v>
                </c:pt>
                <c:pt idx="68">
                  <c:v>1157.8181818181799</c:v>
                </c:pt>
                <c:pt idx="69">
                  <c:v>1245.0909090909099</c:v>
                </c:pt>
                <c:pt idx="70">
                  <c:v>1314.9090909090901</c:v>
                </c:pt>
                <c:pt idx="71">
                  <c:v>1396.3636363636399</c:v>
                </c:pt>
                <c:pt idx="72">
                  <c:v>1477.8181818181799</c:v>
                </c:pt>
                <c:pt idx="73">
                  <c:v>1524.3636363636399</c:v>
                </c:pt>
                <c:pt idx="74">
                  <c:v>1565.0909090909099</c:v>
                </c:pt>
                <c:pt idx="75">
                  <c:v>1530.1818181818201</c:v>
                </c:pt>
                <c:pt idx="76">
                  <c:v>1454.54545454545</c:v>
                </c:pt>
                <c:pt idx="77">
                  <c:v>1384.72727272727</c:v>
                </c:pt>
                <c:pt idx="78">
                  <c:v>1274.1818181818201</c:v>
                </c:pt>
                <c:pt idx="79">
                  <c:v>1204.3636363636399</c:v>
                </c:pt>
                <c:pt idx="80">
                  <c:v>1152</c:v>
                </c:pt>
                <c:pt idx="81">
                  <c:v>1058.9090909090901</c:v>
                </c:pt>
                <c:pt idx="82">
                  <c:v>960</c:v>
                </c:pt>
                <c:pt idx="83">
                  <c:v>890.18181818181802</c:v>
                </c:pt>
                <c:pt idx="84">
                  <c:v>779.63636363636397</c:v>
                </c:pt>
                <c:pt idx="85">
                  <c:v>669.09090909090901</c:v>
                </c:pt>
                <c:pt idx="86">
                  <c:v>593.45454545454595</c:v>
                </c:pt>
                <c:pt idx="87">
                  <c:v>494.54545454545502</c:v>
                </c:pt>
                <c:pt idx="88">
                  <c:v>407.27272727272702</c:v>
                </c:pt>
                <c:pt idx="89">
                  <c:v>302.54545454545502</c:v>
                </c:pt>
                <c:pt idx="90">
                  <c:v>203.636363636364</c:v>
                </c:pt>
                <c:pt idx="91">
                  <c:v>128</c:v>
                </c:pt>
                <c:pt idx="92">
                  <c:v>52.363636363636402</c:v>
                </c:pt>
                <c:pt idx="93">
                  <c:v>23.272727272727298</c:v>
                </c:pt>
                <c:pt idx="94">
                  <c:v>0</c:v>
                </c:pt>
                <c:pt idx="95">
                  <c:v>-5.8181818181818201</c:v>
                </c:pt>
                <c:pt idx="96">
                  <c:v>-5.8181818181818201</c:v>
                </c:pt>
                <c:pt idx="97">
                  <c:v>-5.8181818181818201</c:v>
                </c:pt>
                <c:pt idx="98">
                  <c:v>-5.8181818181818201</c:v>
                </c:pt>
                <c:pt idx="9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123216"/>
        <c:axId val="198123776"/>
      </c:scatterChart>
      <c:valAx>
        <c:axId val="19812321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crossAx val="198123776"/>
        <c:crosses val="autoZero"/>
        <c:crossBetween val="midCat"/>
      </c:valAx>
      <c:valAx>
        <c:axId val="198123776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crossAx val="1981232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6.5751004989723832E-2"/>
          <c:y val="0.52445024551017705"/>
          <c:w val="0.20112662910239132"/>
          <c:h val="0.304008350357600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258295</xdr:colOff>
      <xdr:row>0</xdr:row>
      <xdr:rowOff>64433</xdr:rowOff>
    </xdr:from>
    <xdr:to>
      <xdr:col>10</xdr:col>
      <xdr:colOff>295275</xdr:colOff>
      <xdr:row>16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0.48567</cdr:x>
      <cdr:y>0.03096</cdr:y>
    </cdr:from>
    <cdr:to>
      <cdr:x>0.9925</cdr:x>
      <cdr:y>0.60912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84980" y="93564"/>
          <a:ext cx="3219450" cy="17470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aseline="0"/>
            <a:t>2-Gaussian fit:</a:t>
          </a:r>
        </a:p>
        <a:p xmlns:a="http://schemas.openxmlformats.org/drawingml/2006/main">
          <a:r>
            <a:rPr lang="en-US" sz="1100" baseline="0"/>
            <a:t>a1=877.7</a:t>
          </a:r>
        </a:p>
        <a:p xmlns:a="http://schemas.openxmlformats.org/drawingml/2006/main">
          <a:r>
            <a:rPr lang="en-US" sz="1100" baseline="0"/>
            <a:t>b1=1.5226</a:t>
          </a:r>
        </a:p>
        <a:p xmlns:a="http://schemas.openxmlformats.org/drawingml/2006/main">
          <a:r>
            <a:rPr lang="en-US" sz="1100" baseline="0"/>
            <a:t>c1=11.25147</a:t>
          </a:r>
        </a:p>
        <a:p xmlns:a="http://schemas.openxmlformats.org/drawingml/2006/main">
          <a:r>
            <a:rPr lang="en-US" sz="1100" baseline="0"/>
            <a:t>a2=1038</a:t>
          </a:r>
        </a:p>
        <a:p xmlns:a="http://schemas.openxmlformats.org/drawingml/2006/main">
          <a:r>
            <a:rPr lang="en-US" sz="1100" baseline="0"/>
            <a:t>b2=13.29038</a:t>
          </a:r>
        </a:p>
        <a:p xmlns:a="http://schemas.openxmlformats.org/drawingml/2006/main">
          <a:r>
            <a:rPr lang="en-US" sz="1100" baseline="0"/>
            <a:t>c2=15.79864</a:t>
          </a:r>
        </a:p>
        <a:p xmlns:a="http://schemas.openxmlformats.org/drawingml/2006/main">
          <a:r>
            <a:rPr lang="en-US" altLang="zh-CN" sz="1100" baseline="0"/>
            <a:t>alpha(x) = a1*exp(-(x-b1)/c1)^2 +a2*exp(-(x-b2)/c2)^2</a:t>
          </a:r>
          <a:endParaRPr lang="en-US" sz="1100" baseline="0"/>
        </a:p>
      </cdr:txBody>
    </cdr:sp>
  </cdr:relSizeAnchor>
  <cdr:relSizeAnchor xmlns:cdr="http://schemas.openxmlformats.org/drawingml/2006/chartDrawing">
    <cdr:from>
      <cdr:x>0.05151</cdr:x>
      <cdr:y>0.14277</cdr:y>
    </cdr:from>
    <cdr:to>
      <cdr:x>0.28619</cdr:x>
      <cdr:y>0.44506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33643" y="391645"/>
          <a:ext cx="1064559" cy="8292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latin typeface="Giddyup Std" pitchFamily="66" charset="0"/>
          </a:endParaRPr>
        </a:p>
      </cdr:txBody>
    </cdr:sp>
  </cdr:relSizeAnchor>
  <cdr:relSizeAnchor xmlns:cdr="http://schemas.openxmlformats.org/drawingml/2006/chartDrawing">
    <cdr:from>
      <cdr:x>0.04596</cdr:x>
      <cdr:y>0.01575</cdr:y>
    </cdr:from>
    <cdr:to>
      <cdr:x>0.35221</cdr:x>
      <cdr:y>0.18042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91945" y="47584"/>
          <a:ext cx="1945310" cy="497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alpha  </a:t>
          </a:r>
        </a:p>
        <a:p xmlns:a="http://schemas.openxmlformats.org/drawingml/2006/main">
          <a:r>
            <a:rPr lang="en-US" sz="1100"/>
            <a:t>(electron gain in silicon</a:t>
          </a:r>
          <a:r>
            <a:rPr lang="zh-CN" altLang="en-US" sz="1100"/>
            <a:t>）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53"/>
  <sheetViews>
    <sheetView tabSelected="1" zoomScaleNormal="100" workbookViewId="0">
      <selection activeCell="I2" sqref="I2"/>
    </sheetView>
  </sheetViews>
  <sheetFormatPr defaultRowHeight="14.4" x14ac:dyDescent="0.3"/>
  <cols>
    <col min="3" max="3" width="12.88671875" customWidth="1"/>
    <col min="4" max="4" width="13.6640625" customWidth="1"/>
    <col min="12" max="12" width="9.109375" style="2"/>
  </cols>
  <sheetData>
    <row r="1" spans="1:13" x14ac:dyDescent="0.3">
      <c r="A1" t="s">
        <v>0</v>
      </c>
      <c r="C1" t="s">
        <v>18</v>
      </c>
      <c r="D1" t="s">
        <v>17</v>
      </c>
      <c r="I1" t="s">
        <v>1</v>
      </c>
      <c r="J1">
        <v>877.7</v>
      </c>
    </row>
    <row r="2" spans="1:13" x14ac:dyDescent="0.3">
      <c r="A2" s="1">
        <v>-60</v>
      </c>
      <c r="B2" s="1">
        <f t="shared" ref="B2:B49" si="0">A3-A2</f>
        <v>39.788519637462201</v>
      </c>
      <c r="C2" s="1">
        <v>0</v>
      </c>
      <c r="D2" s="1">
        <f>C2/10^4</f>
        <v>0</v>
      </c>
      <c r="E2" s="1">
        <f>C2*(A3-A2)/10000</f>
        <v>0</v>
      </c>
      <c r="F2">
        <f>EXP(E2)</f>
        <v>1</v>
      </c>
      <c r="G2" s="1">
        <v>-60</v>
      </c>
      <c r="H2" s="1">
        <v>0</v>
      </c>
      <c r="I2" t="s">
        <v>2</v>
      </c>
      <c r="J2">
        <v>-0.40229999999999999</v>
      </c>
      <c r="K2" s="1">
        <v>4.6773769299688718E-7</v>
      </c>
      <c r="L2" s="2">
        <v>9.0894508088495466E-11</v>
      </c>
      <c r="M2">
        <v>4.6764679848879869E-7</v>
      </c>
    </row>
    <row r="3" spans="1:13" x14ac:dyDescent="0.3">
      <c r="A3" s="1">
        <v>-20.211480362537799</v>
      </c>
      <c r="B3" s="1">
        <f t="shared" si="0"/>
        <v>3.6213128261466991</v>
      </c>
      <c r="C3" s="1">
        <v>0</v>
      </c>
      <c r="D3" s="1">
        <f t="shared" ref="D3:D51" si="1">C3/10^4</f>
        <v>0</v>
      </c>
      <c r="E3" s="1">
        <f t="shared" ref="E3:E50" si="2">C3*(A4-A3)/10000</f>
        <v>0</v>
      </c>
      <c r="F3">
        <f t="shared" ref="F3:F50" si="3">EXP(E3)</f>
        <v>1</v>
      </c>
      <c r="G3" s="1">
        <v>-20.211480362537799</v>
      </c>
      <c r="H3" s="1">
        <v>0</v>
      </c>
      <c r="I3" t="s">
        <v>3</v>
      </c>
      <c r="J3">
        <v>0.35260000000000002</v>
      </c>
      <c r="K3" s="1">
        <v>32.599082457318481</v>
      </c>
      <c r="L3" s="2">
        <v>21.030354291527157</v>
      </c>
      <c r="M3">
        <v>11.568728165791322</v>
      </c>
    </row>
    <row r="4" spans="1:13" x14ac:dyDescent="0.3">
      <c r="A4" s="1">
        <v>-16.5901675363911</v>
      </c>
      <c r="B4" s="1">
        <f t="shared" si="0"/>
        <v>2.0954682779455993</v>
      </c>
      <c r="C4" s="1">
        <v>40.727272727272698</v>
      </c>
      <c r="D4" s="1">
        <f t="shared" si="1"/>
        <v>4.0727272727272695E-3</v>
      </c>
      <c r="E4" s="1">
        <f t="shared" si="2"/>
        <v>8.5342708047238883E-3</v>
      </c>
      <c r="F4">
        <f t="shared" si="3"/>
        <v>1.0085707915124154</v>
      </c>
      <c r="G4" s="1">
        <v>-16.5901675363911</v>
      </c>
      <c r="H4" s="1">
        <v>40.727272727272698</v>
      </c>
      <c r="I4" t="s">
        <v>4</v>
      </c>
      <c r="J4">
        <v>1038</v>
      </c>
      <c r="K4" s="1">
        <v>94.763651939144836</v>
      </c>
      <c r="L4" s="2">
        <v>65.746189690147119</v>
      </c>
      <c r="M4">
        <v>29.017462248997717</v>
      </c>
    </row>
    <row r="5" spans="1:13" x14ac:dyDescent="0.3">
      <c r="A5" s="1">
        <v>-14.4946992584455</v>
      </c>
      <c r="B5" s="1">
        <f t="shared" si="0"/>
        <v>1.0608074704752006</v>
      </c>
      <c r="C5" s="1">
        <v>104.727272727273</v>
      </c>
      <c r="D5" s="1">
        <f t="shared" si="1"/>
        <v>1.04727272727273E-2</v>
      </c>
      <c r="E5" s="1">
        <f t="shared" si="2"/>
        <v>1.1109547327158494E-2</v>
      </c>
      <c r="F5">
        <f t="shared" si="3"/>
        <v>1.011171487511356</v>
      </c>
      <c r="G5" s="1">
        <v>-14.4946992584455</v>
      </c>
      <c r="H5" s="1">
        <v>104.727272727273</v>
      </c>
      <c r="I5" t="s">
        <v>5</v>
      </c>
      <c r="J5">
        <v>-3.3520000000000001E-2</v>
      </c>
      <c r="K5" s="1">
        <v>162.7579987505199</v>
      </c>
      <c r="L5" s="2">
        <v>115.66972483570014</v>
      </c>
      <c r="M5">
        <v>47.08827391481978</v>
      </c>
    </row>
    <row r="6" spans="1:13" x14ac:dyDescent="0.3">
      <c r="A6" s="1">
        <v>-13.4338917879703</v>
      </c>
      <c r="B6" s="1">
        <f t="shared" si="0"/>
        <v>0.54721230431199963</v>
      </c>
      <c r="C6" s="1">
        <v>157.09090909090901</v>
      </c>
      <c r="D6" s="1">
        <f t="shared" si="1"/>
        <v>1.5709090909090902E-2</v>
      </c>
      <c r="E6" s="1">
        <f t="shared" si="2"/>
        <v>8.5962078350103176E-3</v>
      </c>
      <c r="F6">
        <f t="shared" si="3"/>
        <v>1.0086332613266527</v>
      </c>
      <c r="G6" s="1">
        <v>-13.4338917879703</v>
      </c>
      <c r="H6" s="1">
        <v>157.09090909090901</v>
      </c>
      <c r="I6" t="s">
        <v>6</v>
      </c>
      <c r="J6">
        <v>0.49509999999999998</v>
      </c>
      <c r="K6" s="1">
        <v>209.31162909974043</v>
      </c>
      <c r="L6" s="2">
        <v>149.94732611173012</v>
      </c>
      <c r="M6">
        <v>59.364302988010316</v>
      </c>
    </row>
    <row r="7" spans="1:13" x14ac:dyDescent="0.3">
      <c r="A7" s="1">
        <v>-12.8866794836583</v>
      </c>
      <c r="B7" s="1">
        <f t="shared" si="0"/>
        <v>1.0720131831913999</v>
      </c>
      <c r="C7" s="1">
        <v>209.45454545454501</v>
      </c>
      <c r="D7" s="1">
        <f t="shared" si="1"/>
        <v>2.09454545454545E-2</v>
      </c>
      <c r="E7" s="1">
        <f t="shared" si="2"/>
        <v>2.2453803400663459E-2</v>
      </c>
      <c r="F7">
        <f t="shared" si="3"/>
        <v>1.0227077874512402</v>
      </c>
      <c r="G7" s="1">
        <v>-12.8866794836583</v>
      </c>
      <c r="H7" s="1">
        <v>209.45454545454501</v>
      </c>
      <c r="I7" t="s">
        <v>7</v>
      </c>
      <c r="J7">
        <v>14.36</v>
      </c>
      <c r="K7" s="1">
        <v>236.90610435993779</v>
      </c>
      <c r="L7" s="2">
        <v>170.24157335119276</v>
      </c>
      <c r="M7">
        <v>66.664531008745016</v>
      </c>
    </row>
    <row r="8" spans="1:13" x14ac:dyDescent="0.3">
      <c r="A8" s="1">
        <v>-11.8146663004669</v>
      </c>
      <c r="B8" s="1">
        <f t="shared" si="0"/>
        <v>1.0832188959077005</v>
      </c>
      <c r="C8" s="1">
        <v>279.27272727272702</v>
      </c>
      <c r="D8" s="1">
        <f t="shared" si="1"/>
        <v>2.7927272727272703E-2</v>
      </c>
      <c r="E8" s="1">
        <f t="shared" si="2"/>
        <v>3.0251349529349575E-2</v>
      </c>
      <c r="F8">
        <f t="shared" si="3"/>
        <v>1.0307135707686692</v>
      </c>
      <c r="G8" s="1">
        <v>-11.8146663004669</v>
      </c>
      <c r="H8" s="1">
        <v>279.27272727272702</v>
      </c>
      <c r="I8" t="s">
        <v>8</v>
      </c>
      <c r="J8">
        <v>31.91</v>
      </c>
      <c r="K8" s="1">
        <v>298.42144412556615</v>
      </c>
      <c r="L8" s="2">
        <v>215.33110908646449</v>
      </c>
      <c r="M8">
        <v>83.090335039101646</v>
      </c>
    </row>
    <row r="9" spans="1:13" x14ac:dyDescent="0.3">
      <c r="A9" s="1">
        <v>-10.7314474045592</v>
      </c>
      <c r="B9" s="1">
        <f t="shared" si="0"/>
        <v>1.0794836583356293</v>
      </c>
      <c r="C9" s="1">
        <v>366.54545454545502</v>
      </c>
      <c r="D9" s="1">
        <f t="shared" si="1"/>
        <v>3.6654545454545502E-2</v>
      </c>
      <c r="E9" s="1">
        <f t="shared" si="2"/>
        <v>3.9567982821902395E-2</v>
      </c>
      <c r="F9">
        <f t="shared" si="3"/>
        <v>1.0403612231726616</v>
      </c>
      <c r="G9" s="1">
        <v>-10.7314474045592</v>
      </c>
      <c r="H9" s="1">
        <v>366.54545454545502</v>
      </c>
      <c r="I9" t="s">
        <v>9</v>
      </c>
      <c r="J9">
        <f>J1</f>
        <v>877.7</v>
      </c>
      <c r="K9" s="1">
        <v>370.87940259207522</v>
      </c>
      <c r="L9" s="2">
        <v>268.04369631884157</v>
      </c>
      <c r="M9">
        <v>102.83570627323365</v>
      </c>
    </row>
    <row r="10" spans="1:13" x14ac:dyDescent="0.3">
      <c r="A10" s="1">
        <v>-9.6519637462235703</v>
      </c>
      <c r="B10" s="1">
        <f t="shared" si="0"/>
        <v>0.55468277945620059</v>
      </c>
      <c r="C10" s="1">
        <v>448</v>
      </c>
      <c r="D10" s="1">
        <f t="shared" si="1"/>
        <v>4.48E-2</v>
      </c>
      <c r="E10" s="1">
        <f t="shared" si="2"/>
        <v>2.4849788519637785E-2</v>
      </c>
      <c r="F10">
        <f t="shared" si="3"/>
        <v>1.0251611179891011</v>
      </c>
      <c r="G10" s="1">
        <v>-9.6519637462235703</v>
      </c>
      <c r="H10" s="1">
        <v>448</v>
      </c>
      <c r="I10" t="s">
        <v>10</v>
      </c>
      <c r="J10">
        <f>J7+J8*J2</f>
        <v>1.5226069999999989</v>
      </c>
      <c r="K10" s="1">
        <v>453.31193741839274</v>
      </c>
      <c r="L10" s="2">
        <v>327.31618453242936</v>
      </c>
      <c r="M10">
        <v>125.99575288596337</v>
      </c>
    </row>
    <row r="11" spans="1:13" x14ac:dyDescent="0.3">
      <c r="A11" s="1">
        <v>-9.0972809667673697</v>
      </c>
      <c r="B11" s="1">
        <f t="shared" si="0"/>
        <v>0.56588849217246917</v>
      </c>
      <c r="C11" s="1">
        <v>512</v>
      </c>
      <c r="D11" s="1">
        <f t="shared" si="1"/>
        <v>5.1200000000000002E-2</v>
      </c>
      <c r="E11" s="1">
        <f t="shared" si="2"/>
        <v>2.8973490799230422E-2</v>
      </c>
      <c r="F11">
        <f t="shared" si="3"/>
        <v>1.0293973056135832</v>
      </c>
      <c r="G11" s="1">
        <v>-9.0972809667673697</v>
      </c>
      <c r="H11" s="1">
        <v>512</v>
      </c>
      <c r="I11" t="s">
        <v>11</v>
      </c>
      <c r="J11">
        <f>J8*J3</f>
        <v>11.251466000000001</v>
      </c>
      <c r="K11" s="1">
        <v>499.46327932562383</v>
      </c>
      <c r="L11" s="2">
        <v>360.11371289299962</v>
      </c>
      <c r="M11">
        <v>139.34956643262419</v>
      </c>
    </row>
    <row r="12" spans="1:13" x14ac:dyDescent="0.3">
      <c r="A12" s="1">
        <v>-8.5313924745949006</v>
      </c>
      <c r="B12" s="1">
        <f t="shared" si="0"/>
        <v>1.0794836583356409</v>
      </c>
      <c r="C12" s="1">
        <v>593.45454545454595</v>
      </c>
      <c r="D12" s="1">
        <f t="shared" si="1"/>
        <v>5.9345454545454597E-2</v>
      </c>
      <c r="E12" s="1">
        <f t="shared" si="2"/>
        <v>6.4062448378318815E-2</v>
      </c>
      <c r="F12">
        <f t="shared" si="3"/>
        <v>1.0661589765817627</v>
      </c>
      <c r="G12" s="1">
        <v>-8.5313924745949006</v>
      </c>
      <c r="H12" s="1">
        <v>593.45454545454595</v>
      </c>
      <c r="I12" t="s">
        <v>12</v>
      </c>
      <c r="J12">
        <f>J4</f>
        <v>1038</v>
      </c>
      <c r="K12" s="1">
        <v>549.02006144735162</v>
      </c>
      <c r="L12" s="2">
        <v>394.97924371374575</v>
      </c>
      <c r="M12">
        <v>154.04081773360585</v>
      </c>
    </row>
    <row r="13" spans="1:13" x14ac:dyDescent="0.3">
      <c r="A13" s="1">
        <v>-7.4519088162592597</v>
      </c>
      <c r="B13" s="1">
        <f t="shared" si="0"/>
        <v>0.55468277945617928</v>
      </c>
      <c r="C13" s="1">
        <v>674.90909090909099</v>
      </c>
      <c r="D13" s="1">
        <f t="shared" si="1"/>
        <v>6.7490909090909101E-2</v>
      </c>
      <c r="E13" s="1">
        <f t="shared" si="2"/>
        <v>3.7436045042569775E-2</v>
      </c>
      <c r="F13">
        <f t="shared" si="3"/>
        <v>1.0381456004009693</v>
      </c>
      <c r="G13" s="1">
        <v>-7.4519088162592597</v>
      </c>
      <c r="H13" s="1">
        <v>674.90909090909099</v>
      </c>
      <c r="I13" t="s">
        <v>13</v>
      </c>
      <c r="J13">
        <f>J7+J8*J5</f>
        <v>13.290376799999999</v>
      </c>
      <c r="K13" s="1">
        <v>649.73497953880019</v>
      </c>
      <c r="L13" s="2">
        <v>464.55964550064226</v>
      </c>
      <c r="M13">
        <v>185.1753340381579</v>
      </c>
    </row>
    <row r="14" spans="1:13" x14ac:dyDescent="0.3">
      <c r="A14" s="1">
        <v>-6.8972260368030804</v>
      </c>
      <c r="B14" s="1">
        <f t="shared" si="0"/>
        <v>1.0720131831914408</v>
      </c>
      <c r="C14" s="1">
        <v>738.90909090909099</v>
      </c>
      <c r="D14" s="1">
        <f t="shared" si="1"/>
        <v>7.3890909090909104E-2</v>
      </c>
      <c r="E14" s="1">
        <f t="shared" si="2"/>
        <v>7.9212028663454837E-2</v>
      </c>
      <c r="F14">
        <f t="shared" si="3"/>
        <v>1.0824338047338999</v>
      </c>
      <c r="G14" s="1">
        <v>-6.8972260368030804</v>
      </c>
      <c r="H14" s="1">
        <v>738.90909090909099</v>
      </c>
      <c r="I14" t="s">
        <v>14</v>
      </c>
      <c r="J14">
        <f>J8*J6</f>
        <v>15.798641</v>
      </c>
      <c r="K14" s="1">
        <v>704.1582307718802</v>
      </c>
      <c r="L14" s="2">
        <v>501.34973767715343</v>
      </c>
      <c r="M14">
        <v>202.80849309472671</v>
      </c>
    </row>
    <row r="15" spans="1:13" x14ac:dyDescent="0.3">
      <c r="A15" s="1">
        <v>-5.8252128536116397</v>
      </c>
      <c r="B15" s="1">
        <f t="shared" si="0"/>
        <v>0.54347706673990004</v>
      </c>
      <c r="C15" s="1">
        <v>808.72727272727298</v>
      </c>
      <c r="D15" s="1">
        <f t="shared" si="1"/>
        <v>8.0872727272727304E-2</v>
      </c>
      <c r="E15" s="1">
        <f t="shared" si="2"/>
        <v>4.3952472597437744E-2</v>
      </c>
      <c r="F15">
        <f t="shared" si="3"/>
        <v>1.0449326907716052</v>
      </c>
      <c r="G15" s="1">
        <v>-5.8252128536116397</v>
      </c>
      <c r="H15" s="1">
        <v>808.72727272727298</v>
      </c>
      <c r="I15" t="s">
        <v>15</v>
      </c>
      <c r="J15">
        <f>J11/SQRT(2)</f>
        <v>7.9559879068898791</v>
      </c>
      <c r="K15" s="1">
        <v>813.06815812703621</v>
      </c>
      <c r="L15" s="2">
        <v>572.96506427199722</v>
      </c>
      <c r="M15">
        <v>240.10309385503902</v>
      </c>
    </row>
    <row r="16" spans="1:13" x14ac:dyDescent="0.3">
      <c r="A16" s="1">
        <v>-5.2817357868717396</v>
      </c>
      <c r="B16" s="1">
        <f t="shared" si="0"/>
        <v>0.56215325460037935</v>
      </c>
      <c r="C16" s="1">
        <v>855.27272727272702</v>
      </c>
      <c r="D16" s="1">
        <f t="shared" si="1"/>
        <v>8.5527272727272702E-2</v>
      </c>
      <c r="E16" s="1">
        <f t="shared" si="2"/>
        <v>4.8079434720730611E-2</v>
      </c>
      <c r="F16">
        <f t="shared" si="3"/>
        <v>1.0492539992126304</v>
      </c>
      <c r="G16" s="1">
        <v>-5.2817357868717396</v>
      </c>
      <c r="H16" s="1">
        <v>855.27272727272702</v>
      </c>
      <c r="I16" t="s">
        <v>16</v>
      </c>
      <c r="J16">
        <f>J14/SQRT(2)</f>
        <v>11.171326184631818</v>
      </c>
      <c r="K16" s="1">
        <v>869.49250324483648</v>
      </c>
      <c r="L16" s="2">
        <v>608.85507931216762</v>
      </c>
      <c r="M16">
        <v>260.63742393266887</v>
      </c>
    </row>
    <row r="17" spans="1:13" x14ac:dyDescent="0.3">
      <c r="A17" s="1">
        <v>-4.7195825322713603</v>
      </c>
      <c r="B17" s="1">
        <f t="shared" si="0"/>
        <v>2.9881900576770093E-2</v>
      </c>
      <c r="C17" s="1">
        <v>930.90909090909099</v>
      </c>
      <c r="D17" s="1">
        <f t="shared" si="1"/>
        <v>9.3090909090909099E-2</v>
      </c>
      <c r="E17" s="1">
        <f t="shared" si="2"/>
        <v>2.7817332900556889E-3</v>
      </c>
      <c r="F17">
        <f t="shared" si="3"/>
        <v>1.0027856059001277</v>
      </c>
      <c r="G17" s="1">
        <v>-4.7195825322713603</v>
      </c>
      <c r="H17" s="1">
        <v>930.90909090909099</v>
      </c>
      <c r="K17" s="1">
        <v>928.19135961030452</v>
      </c>
      <c r="L17" s="2">
        <v>645.17011026236298</v>
      </c>
      <c r="M17">
        <v>283.02124934794148</v>
      </c>
    </row>
    <row r="18" spans="1:13" x14ac:dyDescent="0.3">
      <c r="A18" s="1">
        <v>-4.6897006316945902</v>
      </c>
      <c r="B18" s="1">
        <f t="shared" si="0"/>
        <v>1.07948365833562</v>
      </c>
      <c r="C18" s="1">
        <v>977.45454545454595</v>
      </c>
      <c r="D18" s="1">
        <f t="shared" si="1"/>
        <v>9.7745454545454594E-2</v>
      </c>
      <c r="E18" s="1">
        <f t="shared" si="2"/>
        <v>0.10551462085840538</v>
      </c>
      <c r="F18">
        <f t="shared" si="3"/>
        <v>1.1112823523059949</v>
      </c>
      <c r="G18" s="1">
        <v>-4.6897006316945902</v>
      </c>
      <c r="H18" s="1">
        <v>977.45454545454595</v>
      </c>
      <c r="K18" s="1">
        <v>931.31291243274495</v>
      </c>
      <c r="L18" s="2">
        <v>647.06956501547631</v>
      </c>
      <c r="M18">
        <v>284.24334741726858</v>
      </c>
    </row>
    <row r="19" spans="1:13" x14ac:dyDescent="0.3">
      <c r="A19" s="1">
        <v>-3.6102169733589702</v>
      </c>
      <c r="B19" s="1">
        <f t="shared" si="0"/>
        <v>1.3102169733589704</v>
      </c>
      <c r="C19" s="1">
        <v>1058.9090909090901</v>
      </c>
      <c r="D19" s="1">
        <f t="shared" si="1"/>
        <v>0.10589090909090901</v>
      </c>
      <c r="E19" s="1">
        <f t="shared" si="2"/>
        <v>0.13874006641532069</v>
      </c>
      <c r="F19">
        <f t="shared" si="3"/>
        <v>1.1488254428742404</v>
      </c>
      <c r="G19" s="1">
        <v>-3.6102169733589702</v>
      </c>
      <c r="H19" s="1">
        <v>1058.9090909090901</v>
      </c>
      <c r="K19" s="1">
        <v>1043.3215013650704</v>
      </c>
      <c r="L19" s="2">
        <v>712.79516876056994</v>
      </c>
      <c r="M19">
        <v>330.52633260450045</v>
      </c>
    </row>
    <row r="20" spans="1:13" x14ac:dyDescent="0.3">
      <c r="A20" s="1">
        <v>-2.2999999999999998</v>
      </c>
      <c r="B20" s="1">
        <f t="shared" si="0"/>
        <v>0.86369129360065977</v>
      </c>
      <c r="C20" s="1">
        <v>1157.8181818181799</v>
      </c>
      <c r="D20" s="1">
        <f t="shared" si="1"/>
        <v>0.115781818181818</v>
      </c>
      <c r="E20" s="1">
        <f t="shared" si="2"/>
        <v>9.9999748320890772E-2</v>
      </c>
      <c r="F20">
        <f t="shared" si="3"/>
        <v>1.1051706399272505</v>
      </c>
      <c r="G20" s="1">
        <v>-2.2999999999999998</v>
      </c>
      <c r="H20" s="1">
        <v>1157.8181818181799</v>
      </c>
      <c r="K20" s="1">
        <v>1174.011654309119</v>
      </c>
      <c r="L20" s="2">
        <v>782.01938736930197</v>
      </c>
      <c r="M20">
        <v>391.99226693981689</v>
      </c>
    </row>
    <row r="21" spans="1:13" x14ac:dyDescent="0.3">
      <c r="A21" s="1">
        <v>-1.4363087063993401</v>
      </c>
      <c r="B21" s="1">
        <f t="shared" si="0"/>
        <v>0.55841801702829008</v>
      </c>
      <c r="C21" s="1">
        <v>1245.0909090909099</v>
      </c>
      <c r="D21" s="1">
        <f t="shared" si="1"/>
        <v>0.12450909090909099</v>
      </c>
      <c r="E21" s="1">
        <f t="shared" si="2"/>
        <v>6.952811964744969E-2</v>
      </c>
      <c r="F21">
        <f t="shared" si="3"/>
        <v>1.0720022051050238</v>
      </c>
      <c r="G21" s="1">
        <v>-1.4363087063993401</v>
      </c>
      <c r="H21" s="1">
        <v>1245.0909090909099</v>
      </c>
      <c r="K21" s="1">
        <v>1254.400477572603</v>
      </c>
      <c r="L21" s="2">
        <v>819.05081504527186</v>
      </c>
      <c r="M21">
        <v>435.34966252733113</v>
      </c>
    </row>
    <row r="22" spans="1:13" x14ac:dyDescent="0.3">
      <c r="A22" s="1">
        <v>-0.87789068937104997</v>
      </c>
      <c r="B22" s="1">
        <f t="shared" si="0"/>
        <v>1.08382037901674</v>
      </c>
      <c r="C22" s="1">
        <v>1314.9090909090901</v>
      </c>
      <c r="D22" s="1">
        <f t="shared" si="1"/>
        <v>0.13149090909090902</v>
      </c>
      <c r="E22" s="1">
        <f t="shared" si="2"/>
        <v>0.14251252692816468</v>
      </c>
      <c r="F22">
        <f t="shared" si="3"/>
        <v>1.1531675265136567</v>
      </c>
      <c r="G22" s="1">
        <v>-0.87789068937104997</v>
      </c>
      <c r="H22" s="1">
        <v>1314.9090909090901</v>
      </c>
      <c r="K22" s="1">
        <v>1303.0672617048742</v>
      </c>
      <c r="L22" s="2">
        <v>838.6443549539789</v>
      </c>
      <c r="M22">
        <v>464.42290675089538</v>
      </c>
    </row>
    <row r="23" spans="1:13" x14ac:dyDescent="0.3">
      <c r="A23" s="1">
        <v>0.20592968964569</v>
      </c>
      <c r="B23" s="1">
        <f t="shared" si="0"/>
        <v>2.1023372699807799</v>
      </c>
      <c r="C23" s="1">
        <v>1396.3636363636399</v>
      </c>
      <c r="D23" s="1">
        <f t="shared" si="1"/>
        <v>0.139636363636364</v>
      </c>
      <c r="E23" s="1">
        <f t="shared" si="2"/>
        <v>0.29356273151731693</v>
      </c>
      <c r="F23">
        <f t="shared" si="3"/>
        <v>1.3411973121136722</v>
      </c>
      <c r="G23" s="1">
        <v>0.20592968964569</v>
      </c>
      <c r="H23" s="1">
        <v>1396.3636363636399</v>
      </c>
      <c r="K23" s="1">
        <v>1388.5287097796795</v>
      </c>
      <c r="L23" s="2">
        <v>865.76242022011218</v>
      </c>
      <c r="M23">
        <v>522.76628955956721</v>
      </c>
    </row>
    <row r="24" spans="1:13" x14ac:dyDescent="0.3">
      <c r="A24" s="1">
        <v>2.30826695962647</v>
      </c>
      <c r="B24" s="1">
        <f t="shared" si="0"/>
        <v>1.5706673990661901</v>
      </c>
      <c r="C24" s="1">
        <v>1477.8181818181799</v>
      </c>
      <c r="D24" s="1">
        <f t="shared" si="1"/>
        <v>0.14778181818181799</v>
      </c>
      <c r="E24" s="1">
        <f t="shared" si="2"/>
        <v>0.23211608399290867</v>
      </c>
      <c r="F24">
        <f t="shared" si="3"/>
        <v>1.2612661331394219</v>
      </c>
      <c r="G24" s="1">
        <v>2.30826695962647</v>
      </c>
      <c r="H24" s="1">
        <v>1477.8181818181799</v>
      </c>
      <c r="K24" s="1">
        <v>1513.6722812529399</v>
      </c>
      <c r="L24" s="2">
        <v>873.43087603479205</v>
      </c>
      <c r="M24">
        <v>640.24140521814786</v>
      </c>
    </row>
    <row r="25" spans="1:13" x14ac:dyDescent="0.3">
      <c r="A25" s="1">
        <v>3.8789343586926601</v>
      </c>
      <c r="B25" s="1">
        <f t="shared" si="0"/>
        <v>2.59412249382039</v>
      </c>
      <c r="C25" s="1">
        <v>1524.3636363636399</v>
      </c>
      <c r="D25" s="1">
        <f t="shared" si="1"/>
        <v>0.15243636363636398</v>
      </c>
      <c r="E25" s="1">
        <f t="shared" si="2"/>
        <v>0.39543859978527635</v>
      </c>
      <c r="F25">
        <f t="shared" si="3"/>
        <v>1.4850353843045194</v>
      </c>
      <c r="G25" s="1">
        <v>3.8789343586926601</v>
      </c>
      <c r="H25" s="1">
        <v>1524.3636363636399</v>
      </c>
      <c r="K25" s="1">
        <v>1567.9479041179991</v>
      </c>
      <c r="L25" s="2">
        <v>840.03740873114054</v>
      </c>
      <c r="M25">
        <v>727.91049538685854</v>
      </c>
    </row>
    <row r="26" spans="1:13" x14ac:dyDescent="0.3">
      <c r="A26" s="1">
        <v>6.4730568525130501</v>
      </c>
      <c r="B26" s="1">
        <f t="shared" si="0"/>
        <v>3.0591595715462798</v>
      </c>
      <c r="C26" s="1">
        <v>1565.0909090909099</v>
      </c>
      <c r="D26" s="1">
        <f t="shared" si="1"/>
        <v>0.15650909090909099</v>
      </c>
      <c r="E26" s="1">
        <f t="shared" si="2"/>
        <v>0.47878628348855257</v>
      </c>
      <c r="F26">
        <f t="shared" si="3"/>
        <v>1.6141141358516773</v>
      </c>
      <c r="G26" s="1">
        <v>6.4730568525130501</v>
      </c>
      <c r="H26" s="1">
        <v>1565.0909090909099</v>
      </c>
      <c r="K26" s="1">
        <v>1584.8734196796693</v>
      </c>
      <c r="L26" s="2">
        <v>723.22481069025332</v>
      </c>
      <c r="M26">
        <v>861.64860898941595</v>
      </c>
    </row>
    <row r="27" spans="1:13" x14ac:dyDescent="0.3">
      <c r="A27" s="1">
        <v>9.5322164240593299</v>
      </c>
      <c r="B27" s="1">
        <f t="shared" si="0"/>
        <v>2.0058225762153707</v>
      </c>
      <c r="C27" s="1">
        <v>1530.1818181818201</v>
      </c>
      <c r="D27" s="1">
        <f t="shared" si="1"/>
        <v>0.153018181818182</v>
      </c>
      <c r="E27" s="1">
        <f t="shared" si="2"/>
        <v>0.30692732366233788</v>
      </c>
      <c r="F27">
        <f t="shared" si="3"/>
        <v>1.3592421797386176</v>
      </c>
      <c r="G27" s="1">
        <v>9.5322164240593299</v>
      </c>
      <c r="H27" s="1">
        <v>1530.1818181818201</v>
      </c>
      <c r="K27" s="1">
        <v>1509.6584592533404</v>
      </c>
      <c r="L27" s="2">
        <v>528.7640852606861</v>
      </c>
      <c r="M27">
        <v>980.89437399265432</v>
      </c>
    </row>
    <row r="28" spans="1:13" x14ac:dyDescent="0.3">
      <c r="A28" s="1">
        <v>11.538039000274701</v>
      </c>
      <c r="B28" s="1">
        <f t="shared" si="0"/>
        <v>1.4959626476242001</v>
      </c>
      <c r="C28" s="1">
        <v>1454.54545454545</v>
      </c>
      <c r="D28" s="1">
        <f t="shared" si="1"/>
        <v>0.145454545454545</v>
      </c>
      <c r="E28" s="1">
        <f t="shared" si="2"/>
        <v>0.21759456692715567</v>
      </c>
      <c r="F28">
        <f t="shared" si="3"/>
        <v>1.2430829784869957</v>
      </c>
      <c r="G28" s="1">
        <v>11.538039000274701</v>
      </c>
      <c r="H28" s="1">
        <v>1454.54545454545</v>
      </c>
      <c r="K28" s="1">
        <v>1422.7097680678555</v>
      </c>
      <c r="L28" s="2">
        <v>397.40161478786831</v>
      </c>
      <c r="M28">
        <v>1025.3081532799872</v>
      </c>
    </row>
    <row r="29" spans="1:13" x14ac:dyDescent="0.3">
      <c r="A29" s="1">
        <v>13.034001647898901</v>
      </c>
      <c r="B29" s="1">
        <f t="shared" si="0"/>
        <v>1.4698159846195988</v>
      </c>
      <c r="C29" s="1">
        <v>1384.72727272727</v>
      </c>
      <c r="D29" s="1">
        <f t="shared" si="1"/>
        <v>0.138472727272727</v>
      </c>
      <c r="E29" s="1">
        <f t="shared" si="2"/>
        <v>0.20352942797932441</v>
      </c>
      <c r="F29">
        <f t="shared" si="3"/>
        <v>1.2257212276094149</v>
      </c>
      <c r="G29" s="1">
        <v>13.034001647898901</v>
      </c>
      <c r="H29" s="1">
        <v>1384.72727272727</v>
      </c>
      <c r="K29" s="1">
        <v>1345.8708260859839</v>
      </c>
      <c r="L29" s="2">
        <v>308.14413422990629</v>
      </c>
      <c r="M29">
        <v>1037.7266918560777</v>
      </c>
    </row>
    <row r="30" spans="1:13" x14ac:dyDescent="0.3">
      <c r="A30" s="1">
        <v>14.5038176325185</v>
      </c>
      <c r="B30" s="1">
        <f t="shared" si="0"/>
        <v>1.4959626476243013</v>
      </c>
      <c r="C30" s="1">
        <v>1274.1818181818201</v>
      </c>
      <c r="D30" s="1">
        <f t="shared" si="1"/>
        <v>0.12741818181818201</v>
      </c>
      <c r="E30" s="1">
        <f t="shared" si="2"/>
        <v>0.19061284062820216</v>
      </c>
      <c r="F30">
        <f t="shared" si="3"/>
        <v>1.2099909020678621</v>
      </c>
      <c r="G30" s="1">
        <v>14.5038176325185</v>
      </c>
      <c r="H30" s="1">
        <v>1274.1818181818201</v>
      </c>
      <c r="K30" s="1">
        <v>1263.7700233089697</v>
      </c>
      <c r="L30" s="2">
        <v>231.87543175934906</v>
      </c>
      <c r="M30">
        <v>1031.8945915496206</v>
      </c>
    </row>
    <row r="31" spans="1:13" x14ac:dyDescent="0.3">
      <c r="A31" s="1">
        <v>15.999780280142801</v>
      </c>
      <c r="B31" s="1">
        <f t="shared" si="0"/>
        <v>0.47997802801429756</v>
      </c>
      <c r="C31" s="1">
        <v>1204.3636363636399</v>
      </c>
      <c r="D31" s="1">
        <f t="shared" si="1"/>
        <v>0.12043636363636399</v>
      </c>
      <c r="E31" s="1">
        <f t="shared" si="2"/>
        <v>5.7806808319394838E-2</v>
      </c>
      <c r="F31">
        <f t="shared" si="3"/>
        <v>1.0595102873639153</v>
      </c>
      <c r="G31" s="1">
        <v>15.999780280142801</v>
      </c>
      <c r="H31" s="1">
        <v>1204.3636363636399</v>
      </c>
      <c r="K31" s="1">
        <v>1175.5408705678781</v>
      </c>
      <c r="L31" s="2">
        <v>167.62479047956944</v>
      </c>
      <c r="M31">
        <v>1007.9160800883086</v>
      </c>
    </row>
    <row r="32" spans="1:13" x14ac:dyDescent="0.3">
      <c r="A32" s="1">
        <v>16.479758308157098</v>
      </c>
      <c r="B32" s="1">
        <f t="shared" si="0"/>
        <v>1.4810216973359012</v>
      </c>
      <c r="C32" s="1">
        <v>1152</v>
      </c>
      <c r="D32" s="1">
        <f t="shared" si="1"/>
        <v>0.1152</v>
      </c>
      <c r="E32" s="1">
        <f t="shared" si="2"/>
        <v>0.17061369953309583</v>
      </c>
      <c r="F32">
        <f t="shared" si="3"/>
        <v>1.1860324956088395</v>
      </c>
      <c r="G32" s="1">
        <v>16.479758308157098</v>
      </c>
      <c r="H32" s="1">
        <v>1152</v>
      </c>
      <c r="K32" s="1">
        <v>1146.4716624466573</v>
      </c>
      <c r="L32" s="2">
        <v>149.92420810520511</v>
      </c>
      <c r="M32">
        <v>996.54745434145218</v>
      </c>
    </row>
    <row r="33" spans="1:13" x14ac:dyDescent="0.3">
      <c r="A33" s="1">
        <v>17.960780005493</v>
      </c>
      <c r="B33" s="1">
        <f t="shared" si="0"/>
        <v>0.96369129360070005</v>
      </c>
      <c r="C33" s="1">
        <v>1058.9090909090901</v>
      </c>
      <c r="D33" s="1">
        <f t="shared" si="1"/>
        <v>0.10589090909090901</v>
      </c>
      <c r="E33" s="1">
        <f t="shared" si="2"/>
        <v>0.10204614716237223</v>
      </c>
      <c r="F33">
        <f t="shared" si="3"/>
        <v>1.1074345755119497</v>
      </c>
      <c r="G33" s="1">
        <v>17.960780005493</v>
      </c>
      <c r="H33" s="1">
        <v>1058.9090909090901</v>
      </c>
      <c r="K33" s="1">
        <v>1054.9772649621268</v>
      </c>
      <c r="L33" s="2">
        <v>103.83890177719545</v>
      </c>
      <c r="M33">
        <v>951.13836318493134</v>
      </c>
    </row>
    <row r="34" spans="1:13" x14ac:dyDescent="0.3">
      <c r="A34" s="1">
        <v>18.9244712990937</v>
      </c>
      <c r="B34" s="1">
        <f t="shared" si="0"/>
        <v>1.4959626476242001</v>
      </c>
      <c r="C34" s="1">
        <v>960</v>
      </c>
      <c r="D34" s="1">
        <f t="shared" si="1"/>
        <v>9.6000000000000002E-2</v>
      </c>
      <c r="E34" s="1">
        <f t="shared" si="2"/>
        <v>0.14361241417192322</v>
      </c>
      <c r="F34">
        <f t="shared" si="3"/>
        <v>1.1544365785451196</v>
      </c>
      <c r="G34" s="1">
        <v>18.9244712990937</v>
      </c>
      <c r="H34" s="1">
        <v>960</v>
      </c>
      <c r="K34" s="1">
        <v>994.2970087206503</v>
      </c>
      <c r="L34" s="2">
        <v>80.257313962791855</v>
      </c>
      <c r="M34">
        <v>914.03969475785846</v>
      </c>
    </row>
    <row r="35" spans="1:13" x14ac:dyDescent="0.3">
      <c r="A35" s="1">
        <v>20.4204339467179</v>
      </c>
      <c r="B35" s="1">
        <f t="shared" si="0"/>
        <v>1.4698159846197001</v>
      </c>
      <c r="C35" s="1">
        <v>890.18181818181802</v>
      </c>
      <c r="D35" s="1">
        <f t="shared" si="1"/>
        <v>8.9018181818181802E-2</v>
      </c>
      <c r="E35" s="1">
        <f t="shared" si="2"/>
        <v>0.13084034655814636</v>
      </c>
      <c r="F35">
        <f t="shared" si="3"/>
        <v>1.1397857960597741</v>
      </c>
      <c r="G35" s="1">
        <v>20.4204339467179</v>
      </c>
      <c r="H35" s="1">
        <v>890.18181818181802</v>
      </c>
      <c r="K35" s="1">
        <v>898.9845964210441</v>
      </c>
      <c r="L35" s="2">
        <v>52.263022705089682</v>
      </c>
      <c r="M35">
        <v>846.72157371595438</v>
      </c>
    </row>
    <row r="36" spans="1:13" x14ac:dyDescent="0.3">
      <c r="A36" s="1">
        <v>21.8902499313376</v>
      </c>
      <c r="B36" s="1">
        <f t="shared" si="0"/>
        <v>1.4698159846196006</v>
      </c>
      <c r="C36" s="1">
        <v>779.63636363636397</v>
      </c>
      <c r="D36" s="1">
        <f t="shared" si="1"/>
        <v>7.7963636363636402E-2</v>
      </c>
      <c r="E36" s="1">
        <f t="shared" si="2"/>
        <v>0.11459219894634273</v>
      </c>
      <c r="F36">
        <f t="shared" si="3"/>
        <v>1.1214160296740767</v>
      </c>
      <c r="G36" s="1">
        <v>21.8902499313376</v>
      </c>
      <c r="H36" s="1">
        <v>779.63636363636397</v>
      </c>
      <c r="K36" s="1">
        <v>804.94176479329644</v>
      </c>
      <c r="L36" s="2">
        <v>33.128828283833521</v>
      </c>
      <c r="M36">
        <v>771.81293650946293</v>
      </c>
    </row>
    <row r="37" spans="1:13" x14ac:dyDescent="0.3">
      <c r="A37" s="1">
        <v>23.3600659159572</v>
      </c>
      <c r="B37" s="1">
        <f t="shared" si="0"/>
        <v>1.4922274100520987</v>
      </c>
      <c r="C37" s="1">
        <v>669.09090909090901</v>
      </c>
      <c r="D37" s="1">
        <f t="shared" si="1"/>
        <v>6.6909090909090904E-2</v>
      </c>
      <c r="E37" s="1">
        <f t="shared" si="2"/>
        <v>9.9843579436213137E-2</v>
      </c>
      <c r="F37">
        <f t="shared" si="3"/>
        <v>1.1049980601371818</v>
      </c>
      <c r="G37" s="1">
        <v>23.3600659159572</v>
      </c>
      <c r="H37" s="1">
        <v>669.09090909090901</v>
      </c>
      <c r="K37" s="1">
        <v>711.75280979449985</v>
      </c>
      <c r="L37" s="2">
        <v>20.295282858241936</v>
      </c>
      <c r="M37">
        <v>691.45752693625786</v>
      </c>
    </row>
    <row r="38" spans="1:13" x14ac:dyDescent="0.3">
      <c r="A38" s="1">
        <v>24.852293326009299</v>
      </c>
      <c r="B38" s="1">
        <f t="shared" si="0"/>
        <v>2.5044767920901023</v>
      </c>
      <c r="C38" s="1">
        <v>593.45454545454595</v>
      </c>
      <c r="D38" s="1">
        <f t="shared" si="1"/>
        <v>5.9345454545454597E-2</v>
      </c>
      <c r="E38" s="1">
        <f t="shared" si="2"/>
        <v>0.1486293136251291</v>
      </c>
      <c r="F38">
        <f t="shared" si="3"/>
        <v>1.1602428232795552</v>
      </c>
      <c r="G38" s="1">
        <v>24.852293326009299</v>
      </c>
      <c r="H38" s="1">
        <v>593.45454545454595</v>
      </c>
      <c r="K38" s="1">
        <v>619.49258899643712</v>
      </c>
      <c r="L38" s="2">
        <v>11.917248336586804</v>
      </c>
      <c r="M38">
        <v>607.57534065985033</v>
      </c>
    </row>
    <row r="39" spans="1:13" x14ac:dyDescent="0.3">
      <c r="A39" s="1">
        <v>27.356770118099401</v>
      </c>
      <c r="B39" s="1">
        <f t="shared" si="0"/>
        <v>1.484756934907999</v>
      </c>
      <c r="C39" s="1">
        <v>494.54545454545502</v>
      </c>
      <c r="D39" s="1">
        <f t="shared" si="1"/>
        <v>4.9454545454545501E-2</v>
      </c>
      <c r="E39" s="1">
        <f t="shared" si="2"/>
        <v>7.3427979326359291E-2</v>
      </c>
      <c r="F39">
        <f t="shared" si="3"/>
        <v>1.0761910258780858</v>
      </c>
      <c r="G39" s="1">
        <v>27.356770118099401</v>
      </c>
      <c r="H39" s="1">
        <v>494.54545454545502</v>
      </c>
      <c r="K39" s="1">
        <v>474.3117138538301</v>
      </c>
      <c r="L39" s="2">
        <v>4.5057911650184446</v>
      </c>
      <c r="M39">
        <v>469.80592268881168</v>
      </c>
    </row>
    <row r="40" spans="1:13" x14ac:dyDescent="0.3">
      <c r="A40" s="1">
        <v>28.8415270530074</v>
      </c>
      <c r="B40" s="1">
        <f t="shared" si="0"/>
        <v>2.500741554518001</v>
      </c>
      <c r="C40" s="1">
        <v>407.27272727272702</v>
      </c>
      <c r="D40" s="1">
        <f t="shared" si="1"/>
        <v>4.0727272727272702E-2</v>
      </c>
      <c r="E40" s="1">
        <f t="shared" si="2"/>
        <v>0.10184838331127852</v>
      </c>
      <c r="F40">
        <f t="shared" si="3"/>
        <v>1.1072155866402171</v>
      </c>
      <c r="G40" s="1">
        <v>28.8415270530074</v>
      </c>
      <c r="H40" s="1">
        <v>407.27272727272702</v>
      </c>
      <c r="K40" s="1">
        <v>396.33109491952587</v>
      </c>
      <c r="L40" s="2">
        <v>2.4156423029660865</v>
      </c>
      <c r="M40">
        <v>393.91545261655978</v>
      </c>
    </row>
    <row r="41" spans="1:13" x14ac:dyDescent="0.3">
      <c r="A41" s="1">
        <v>31.342268607525401</v>
      </c>
      <c r="B41" s="1">
        <f t="shared" si="0"/>
        <v>3.0180719582531985</v>
      </c>
      <c r="C41" s="1">
        <v>302.54545454545502</v>
      </c>
      <c r="D41" s="1">
        <f t="shared" si="1"/>
        <v>3.0254545454545503E-2</v>
      </c>
      <c r="E41" s="1">
        <f t="shared" si="2"/>
        <v>9.1310395246060549E-2</v>
      </c>
      <c r="F41">
        <f t="shared" si="3"/>
        <v>1.095609024318275</v>
      </c>
      <c r="G41" s="1">
        <v>31.342268607525401</v>
      </c>
      <c r="H41" s="1">
        <v>302.54545454545502</v>
      </c>
      <c r="K41" s="1">
        <v>282.09311742505287</v>
      </c>
      <c r="L41" s="2">
        <v>0.78134481085313068</v>
      </c>
      <c r="M41">
        <v>281.31177261419975</v>
      </c>
    </row>
    <row r="42" spans="1:13" x14ac:dyDescent="0.3">
      <c r="A42" s="1">
        <v>34.3603405657786</v>
      </c>
      <c r="B42" s="1">
        <f t="shared" si="0"/>
        <v>3.5466080747047997</v>
      </c>
      <c r="C42" s="1">
        <v>203.636363636364</v>
      </c>
      <c r="D42" s="1">
        <f t="shared" si="1"/>
        <v>2.03636363636364E-2</v>
      </c>
      <c r="E42" s="1">
        <f t="shared" si="2"/>
        <v>7.2221837157625132E-2</v>
      </c>
      <c r="F42">
        <f t="shared" si="3"/>
        <v>1.0748937689955442</v>
      </c>
      <c r="G42" s="1">
        <v>34.3603405657786</v>
      </c>
      <c r="H42" s="1">
        <v>203.636363636364</v>
      </c>
      <c r="K42" s="1">
        <v>175.46000894445527</v>
      </c>
      <c r="L42" s="2">
        <v>0.1754311499808707</v>
      </c>
      <c r="M42">
        <v>175.28457779447439</v>
      </c>
    </row>
    <row r="43" spans="1:13" x14ac:dyDescent="0.3">
      <c r="A43" s="1">
        <v>37.9069486404834</v>
      </c>
      <c r="B43" s="1">
        <f t="shared" si="0"/>
        <v>5.0873935731941984</v>
      </c>
      <c r="C43" s="1">
        <v>128</v>
      </c>
      <c r="D43" s="1">
        <f t="shared" si="1"/>
        <v>1.2800000000000001E-2</v>
      </c>
      <c r="E43" s="1">
        <f t="shared" si="2"/>
        <v>6.511863773688574E-2</v>
      </c>
      <c r="F43">
        <f t="shared" si="3"/>
        <v>1.0672856372261248</v>
      </c>
      <c r="G43" s="1">
        <v>37.9069486404834</v>
      </c>
      <c r="H43" s="1">
        <v>128</v>
      </c>
      <c r="K43" s="1">
        <v>91.607301719734195</v>
      </c>
      <c r="L43" s="2">
        <v>2.5228411721972092E-2</v>
      </c>
      <c r="M43">
        <v>91.582073308012227</v>
      </c>
    </row>
    <row r="44" spans="1:13" x14ac:dyDescent="0.3">
      <c r="A44" s="1">
        <v>42.994342213677598</v>
      </c>
      <c r="B44" s="1">
        <f t="shared" si="0"/>
        <v>3.576489975281504</v>
      </c>
      <c r="C44" s="1">
        <v>52.363636363636402</v>
      </c>
      <c r="D44" s="1">
        <f t="shared" si="1"/>
        <v>5.2363636363636406E-3</v>
      </c>
      <c r="E44" s="1">
        <f t="shared" si="2"/>
        <v>1.8727802052383162E-2</v>
      </c>
      <c r="F44">
        <f t="shared" si="3"/>
        <v>1.0189042672174422</v>
      </c>
      <c r="G44" s="1">
        <v>42.994342213677598</v>
      </c>
      <c r="H44" s="1">
        <v>52.363636363636402</v>
      </c>
      <c r="K44" s="1">
        <v>30.267898534693725</v>
      </c>
      <c r="L44" s="2">
        <v>1.1043199309592709E-3</v>
      </c>
      <c r="M44">
        <v>30.266794214762765</v>
      </c>
    </row>
    <row r="45" spans="1:13" x14ac:dyDescent="0.3">
      <c r="A45" s="1">
        <v>46.570832188959102</v>
      </c>
      <c r="B45" s="1">
        <f t="shared" si="0"/>
        <v>5.6346058775060968</v>
      </c>
      <c r="C45" s="1">
        <v>23.272727272727298</v>
      </c>
      <c r="D45" s="1">
        <f t="shared" si="1"/>
        <v>2.3272727272727299E-3</v>
      </c>
      <c r="E45" s="1">
        <f t="shared" si="2"/>
        <v>1.3113264587650568E-2</v>
      </c>
      <c r="F45">
        <f t="shared" si="3"/>
        <v>1.0131996204981766</v>
      </c>
      <c r="G45" s="1">
        <v>46.570832188959102</v>
      </c>
      <c r="H45" s="1">
        <v>23.272727272727298</v>
      </c>
      <c r="K45" s="1">
        <v>12.2748418082297</v>
      </c>
      <c r="L45" s="2">
        <v>9.5840144826512251E-5</v>
      </c>
      <c r="M45">
        <v>12.274745968084874</v>
      </c>
    </row>
    <row r="46" spans="1:13" x14ac:dyDescent="0.3">
      <c r="A46" s="1">
        <v>52.205438066465199</v>
      </c>
      <c r="B46" s="1">
        <f t="shared" si="0"/>
        <v>8.7273825872014044</v>
      </c>
      <c r="C46" s="1">
        <v>0</v>
      </c>
      <c r="D46" s="1">
        <f t="shared" si="1"/>
        <v>0</v>
      </c>
      <c r="E46" s="1">
        <f t="shared" si="2"/>
        <v>0</v>
      </c>
      <c r="F46">
        <f t="shared" si="3"/>
        <v>1</v>
      </c>
      <c r="G46" s="1">
        <v>52.205438066465199</v>
      </c>
      <c r="H46" s="1">
        <v>0</v>
      </c>
      <c r="K46" s="1">
        <v>2.4054681644758293</v>
      </c>
      <c r="L46" s="2">
        <v>1.352307996865473E-6</v>
      </c>
      <c r="M46">
        <v>2.4054668121678326</v>
      </c>
    </row>
    <row r="47" spans="1:13" x14ac:dyDescent="0.3">
      <c r="A47" s="1">
        <v>60.932820653666603</v>
      </c>
      <c r="B47" s="1">
        <f t="shared" si="0"/>
        <v>0.51359516616309975</v>
      </c>
      <c r="C47" s="1">
        <v>-5.8181818181818201</v>
      </c>
      <c r="D47" s="1">
        <f t="shared" si="1"/>
        <v>-5.8181818181818204E-4</v>
      </c>
      <c r="E47" s="1">
        <f t="shared" si="2"/>
        <v>-2.9881900576762181E-4</v>
      </c>
      <c r="F47">
        <f t="shared" si="3"/>
        <v>0.9997012256361848</v>
      </c>
      <c r="G47" s="1">
        <v>60.932820653666603</v>
      </c>
      <c r="H47" s="1">
        <v>-5.8181818181818201</v>
      </c>
      <c r="K47" s="1">
        <v>0.11662215904702598</v>
      </c>
      <c r="L47" s="2">
        <v>6.8375846506110643E-10</v>
      </c>
      <c r="M47">
        <v>0.11662215836326752</v>
      </c>
    </row>
    <row r="48" spans="1:13" x14ac:dyDescent="0.3">
      <c r="A48" s="1">
        <v>61.446415819829703</v>
      </c>
      <c r="B48" s="1">
        <f t="shared" si="0"/>
        <v>21.570996978852001</v>
      </c>
      <c r="C48" s="1">
        <v>-5.8181818181818201</v>
      </c>
      <c r="D48" s="1">
        <f t="shared" si="1"/>
        <v>-5.8181818181818204E-4</v>
      </c>
      <c r="E48" s="1">
        <f t="shared" si="2"/>
        <v>-1.2550398242241169E-2</v>
      </c>
      <c r="F48">
        <f t="shared" si="3"/>
        <v>0.98752802956285435</v>
      </c>
      <c r="G48" s="1">
        <v>61.446415819829703</v>
      </c>
      <c r="H48" s="1">
        <v>-5.8181818181818201</v>
      </c>
      <c r="K48" s="1">
        <v>9.5757124034087801E-2</v>
      </c>
      <c r="L48" s="2">
        <v>4.2135224643189226E-10</v>
      </c>
      <c r="M48">
        <v>9.5757123612735556E-2</v>
      </c>
    </row>
    <row r="49" spans="1:13" x14ac:dyDescent="0.3">
      <c r="A49" s="1">
        <v>83.017412798681704</v>
      </c>
      <c r="B49" s="1">
        <f t="shared" si="0"/>
        <v>16.948640483383699</v>
      </c>
      <c r="C49" s="1">
        <v>-5.8181818181818201</v>
      </c>
      <c r="D49" s="1">
        <f t="shared" si="1"/>
        <v>-5.8181818181818204E-4</v>
      </c>
      <c r="E49" s="1">
        <f t="shared" si="2"/>
        <v>-9.8610271903323363E-3</v>
      </c>
      <c r="F49">
        <f t="shared" si="3"/>
        <v>0.99018743331735304</v>
      </c>
      <c r="G49" s="1">
        <v>83.017412798681704</v>
      </c>
      <c r="H49" s="1">
        <v>-5.8181818181818201</v>
      </c>
      <c r="K49" s="1">
        <v>3.6028601685086816E-6</v>
      </c>
      <c r="L49" s="2">
        <v>1.44396724803379E-20</v>
      </c>
      <c r="M49">
        <v>3.6028601685086672E-6</v>
      </c>
    </row>
    <row r="50" spans="1:13" x14ac:dyDescent="0.3">
      <c r="A50" s="1">
        <v>99.966053282065403</v>
      </c>
      <c r="B50" s="1">
        <f>A51-A50</f>
        <v>20.033946717934597</v>
      </c>
      <c r="C50" s="1">
        <v>-5.8181818181818201</v>
      </c>
      <c r="D50" s="1">
        <f t="shared" si="1"/>
        <v>-5.8181818181818204E-4</v>
      </c>
      <c r="E50" s="1">
        <f t="shared" si="2"/>
        <v>-1.1656114454071043E-2</v>
      </c>
      <c r="F50">
        <f t="shared" si="3"/>
        <v>0.98841155487235355</v>
      </c>
      <c r="G50" s="1">
        <v>99.966053282065403</v>
      </c>
      <c r="H50" s="1">
        <v>-5.8181818181818201</v>
      </c>
      <c r="K50" s="1">
        <v>8.7958719146236397E-11</v>
      </c>
      <c r="L50" s="2">
        <v>4.9810717587492073E-31</v>
      </c>
      <c r="M50">
        <v>8.7958719146236397E-11</v>
      </c>
    </row>
    <row r="51" spans="1:13" x14ac:dyDescent="0.3">
      <c r="A51" s="1">
        <v>120</v>
      </c>
      <c r="B51" s="1"/>
      <c r="C51" s="1">
        <v>0</v>
      </c>
      <c r="D51" s="1">
        <f t="shared" si="1"/>
        <v>0</v>
      </c>
      <c r="G51" s="1">
        <v>120</v>
      </c>
      <c r="H51" s="1">
        <v>0</v>
      </c>
      <c r="K51" s="1">
        <v>1.5963054236885533E-17</v>
      </c>
      <c r="L51" s="2">
        <v>6.1492942729263798E-46</v>
      </c>
      <c r="M51">
        <v>1.5963054236885533E-17</v>
      </c>
    </row>
    <row r="52" spans="1:13" x14ac:dyDescent="0.3">
      <c r="E52" s="1">
        <f>SUM(E2:E51)</f>
        <v>4.6941099921599951</v>
      </c>
      <c r="F52">
        <f>SUM(F2:F51)</f>
        <v>54.243509463328067</v>
      </c>
    </row>
    <row r="53" spans="1:13" x14ac:dyDescent="0.3">
      <c r="E53">
        <f>EXP(E52)</f>
        <v>109.30148615974461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J12" sqref="J12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alpha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changguo</dc:creator>
  <cp:lastModifiedBy>Kirk</cp:lastModifiedBy>
  <dcterms:created xsi:type="dcterms:W3CDTF">2015-08-14T02:05:19Z</dcterms:created>
  <dcterms:modified xsi:type="dcterms:W3CDTF">2015-09-11T23:54:48Z</dcterms:modified>
</cp:coreProperties>
</file>