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224" windowWidth="20112" windowHeight="12060"/>
  </bookViews>
  <sheets>
    <sheet name="Ndoping" sheetId="1" r:id="rId1"/>
  </sheets>
  <calcPr calcId="145621"/>
</workbook>
</file>

<file path=xl/calcChain.xml><?xml version="1.0" encoding="utf-8"?>
<calcChain xmlns="http://schemas.openxmlformats.org/spreadsheetml/2006/main">
  <c r="K4" i="1" l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H3" i="1"/>
  <c r="J2" i="1" s="1"/>
  <c r="H4" i="1"/>
  <c r="H5" i="1"/>
  <c r="J4" i="1" s="1"/>
  <c r="H6" i="1"/>
  <c r="I6" i="1" s="1"/>
  <c r="H7" i="1"/>
  <c r="J6" i="1" s="1"/>
  <c r="H8" i="1"/>
  <c r="H9" i="1"/>
  <c r="H10" i="1"/>
  <c r="I10" i="1" s="1"/>
  <c r="H11" i="1"/>
  <c r="J10" i="1" s="1"/>
  <c r="H12" i="1"/>
  <c r="H13" i="1"/>
  <c r="H14" i="1"/>
  <c r="I14" i="1" s="1"/>
  <c r="H15" i="1"/>
  <c r="J14" i="1" s="1"/>
  <c r="H16" i="1"/>
  <c r="H17" i="1"/>
  <c r="H18" i="1"/>
  <c r="I18" i="1" s="1"/>
  <c r="H19" i="1"/>
  <c r="J18" i="1" s="1"/>
  <c r="H20" i="1"/>
  <c r="H21" i="1"/>
  <c r="H22" i="1"/>
  <c r="I22" i="1" s="1"/>
  <c r="H23" i="1"/>
  <c r="J22" i="1" s="1"/>
  <c r="H24" i="1"/>
  <c r="H25" i="1"/>
  <c r="H26" i="1"/>
  <c r="I26" i="1" s="1"/>
  <c r="H27" i="1"/>
  <c r="J26" i="1" s="1"/>
  <c r="H28" i="1"/>
  <c r="H29" i="1"/>
  <c r="J28" i="1" s="1"/>
  <c r="H30" i="1"/>
  <c r="I30" i="1" s="1"/>
  <c r="H31" i="1"/>
  <c r="H2" i="1"/>
  <c r="J5" i="1"/>
  <c r="J8" i="1"/>
  <c r="J9" i="1"/>
  <c r="J12" i="1"/>
  <c r="J13" i="1"/>
  <c r="J16" i="1"/>
  <c r="J17" i="1"/>
  <c r="J20" i="1"/>
  <c r="J21" i="1"/>
  <c r="J24" i="1"/>
  <c r="J25" i="1"/>
  <c r="J29" i="1"/>
  <c r="J30" i="1"/>
  <c r="I3" i="1"/>
  <c r="I4" i="1"/>
  <c r="I5" i="1"/>
  <c r="I7" i="1"/>
  <c r="I8" i="1"/>
  <c r="I9" i="1"/>
  <c r="I11" i="1"/>
  <c r="I12" i="1"/>
  <c r="I13" i="1"/>
  <c r="I15" i="1"/>
  <c r="I16" i="1"/>
  <c r="I17" i="1"/>
  <c r="I19" i="1"/>
  <c r="I20" i="1"/>
  <c r="I21" i="1"/>
  <c r="I23" i="1"/>
  <c r="I24" i="1"/>
  <c r="I25" i="1"/>
  <c r="I27" i="1"/>
  <c r="I28" i="1"/>
  <c r="I29" i="1"/>
  <c r="I2" i="1"/>
  <c r="J27" i="1" l="1"/>
  <c r="J23" i="1"/>
  <c r="J19" i="1"/>
  <c r="J15" i="1"/>
  <c r="J11" i="1"/>
  <c r="J7" i="1"/>
  <c r="J3" i="1"/>
  <c r="L3" i="1" l="1"/>
  <c r="L4" i="1" l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M20" i="1" s="1"/>
  <c r="M29" i="1" l="1"/>
  <c r="M19" i="1"/>
  <c r="M12" i="1"/>
  <c r="M9" i="1"/>
  <c r="M23" i="1"/>
  <c r="M16" i="1"/>
  <c r="M18" i="1"/>
  <c r="M22" i="1"/>
  <c r="M10" i="1"/>
  <c r="M11" i="1"/>
  <c r="M27" i="1"/>
  <c r="L30" i="1"/>
  <c r="M5" i="1"/>
  <c r="M2" i="1"/>
  <c r="M6" i="1"/>
  <c r="M3" i="1"/>
  <c r="M4" i="1"/>
  <c r="M21" i="1"/>
  <c r="M25" i="1"/>
  <c r="M7" i="1"/>
  <c r="M13" i="1"/>
  <c r="M26" i="1"/>
  <c r="M17" i="1"/>
  <c r="M14" i="1"/>
  <c r="M28" i="1"/>
  <c r="M15" i="1"/>
  <c r="M8" i="1"/>
  <c r="M24" i="1"/>
  <c r="M31" i="1" l="1"/>
  <c r="M30" i="1"/>
  <c r="L31" i="1" l="1"/>
</calcChain>
</file>

<file path=xl/sharedStrings.xml><?xml version="1.0" encoding="utf-8"?>
<sst xmlns="http://schemas.openxmlformats.org/spreadsheetml/2006/main" count="16" uniqueCount="15">
  <si>
    <t>Ndoping</t>
  </si>
  <si>
    <t>Pdoping</t>
  </si>
  <si>
    <t>rho</t>
  </si>
  <si>
    <t>y (nm)</t>
  </si>
  <si>
    <t>Y (nm)</t>
  </si>
  <si>
    <t>x (micron)</t>
  </si>
  <si>
    <t>xbin (um)</t>
  </si>
  <si>
    <t>dx (um)</t>
  </si>
  <si>
    <t>K_Si</t>
  </si>
  <si>
    <t>eps_o</t>
  </si>
  <si>
    <t>zero</t>
  </si>
  <si>
    <t>e</t>
  </si>
  <si>
    <t>intint</t>
  </si>
  <si>
    <t>-rho</t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</si>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</sst>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Ndoping!$B$1</c:f>
              <c:strCache>
                <c:ptCount val="1"/>
                <c:pt idx="0">
                  <c:v>Ndoping</c:v>
                </c:pt>
              </c:strCache>
            </c:strRef>
          </c:tx>
          <c:marker>
            <c:symbol val="diamond"/>
            <c:size val="2"/>
          </c:marker>
          <c:xVal>
            <c:numRef>
              <c:f>Ndoping!$A$2:$A$22</c:f>
              <c:numCache>
                <c:formatCode>General</c:formatCode>
                <c:ptCount val="21"/>
                <c:pt idx="0">
                  <c:v>0</c:v>
                </c:pt>
                <c:pt idx="1">
                  <c:v>-10000</c:v>
                </c:pt>
                <c:pt idx="2">
                  <c:v>-20000</c:v>
                </c:pt>
                <c:pt idx="3">
                  <c:v>-30000</c:v>
                </c:pt>
                <c:pt idx="4">
                  <c:v>-40000</c:v>
                </c:pt>
                <c:pt idx="5">
                  <c:v>-50000</c:v>
                </c:pt>
                <c:pt idx="6">
                  <c:v>-60000</c:v>
                </c:pt>
                <c:pt idx="7">
                  <c:v>-70000</c:v>
                </c:pt>
                <c:pt idx="8">
                  <c:v>-80000</c:v>
                </c:pt>
                <c:pt idx="9">
                  <c:v>-90000</c:v>
                </c:pt>
                <c:pt idx="10">
                  <c:v>-100000</c:v>
                </c:pt>
                <c:pt idx="11">
                  <c:v>-110000</c:v>
                </c:pt>
                <c:pt idx="12">
                  <c:v>-120000</c:v>
                </c:pt>
                <c:pt idx="13">
                  <c:v>-130000</c:v>
                </c:pt>
                <c:pt idx="14">
                  <c:v>-140000</c:v>
                </c:pt>
                <c:pt idx="15">
                  <c:v>-150000</c:v>
                </c:pt>
                <c:pt idx="16">
                  <c:v>-160000</c:v>
                </c:pt>
                <c:pt idx="17">
                  <c:v>-170000</c:v>
                </c:pt>
                <c:pt idx="18">
                  <c:v>-180000</c:v>
                </c:pt>
                <c:pt idx="19">
                  <c:v>-180010</c:v>
                </c:pt>
                <c:pt idx="20">
                  <c:v>-190000</c:v>
                </c:pt>
              </c:numCache>
            </c:numRef>
          </c:xVal>
          <c:yVal>
            <c:numRef>
              <c:f>Ndoping!$B$2:$B$22</c:f>
              <c:numCache>
                <c:formatCode>0.00E+00</c:formatCode>
                <c:ptCount val="21"/>
                <c:pt idx="0">
                  <c:v>3000000000000</c:v>
                </c:pt>
                <c:pt idx="1">
                  <c:v>50000000000000</c:v>
                </c:pt>
                <c:pt idx="2">
                  <c:v>100000000000000</c:v>
                </c:pt>
                <c:pt idx="3">
                  <c:v>130000000000000</c:v>
                </c:pt>
                <c:pt idx="4">
                  <c:v>150000000000000</c:v>
                </c:pt>
                <c:pt idx="5">
                  <c:v>150000000000000</c:v>
                </c:pt>
                <c:pt idx="6">
                  <c:v>150000000000000</c:v>
                </c:pt>
                <c:pt idx="7">
                  <c:v>150000000000000</c:v>
                </c:pt>
                <c:pt idx="8">
                  <c:v>150000000000000</c:v>
                </c:pt>
                <c:pt idx="9">
                  <c:v>150000000000000</c:v>
                </c:pt>
                <c:pt idx="10">
                  <c:v>150000000000000</c:v>
                </c:pt>
                <c:pt idx="11">
                  <c:v>150000000000000</c:v>
                </c:pt>
                <c:pt idx="12">
                  <c:v>150000000000000</c:v>
                </c:pt>
                <c:pt idx="13">
                  <c:v>150000000000000</c:v>
                </c:pt>
                <c:pt idx="14">
                  <c:v>150000000000000</c:v>
                </c:pt>
                <c:pt idx="15">
                  <c:v>150000000000000</c:v>
                </c:pt>
                <c:pt idx="16">
                  <c:v>150000000000000</c:v>
                </c:pt>
                <c:pt idx="17">
                  <c:v>150000000000000</c:v>
                </c:pt>
                <c:pt idx="18">
                  <c:v>150000000000000</c:v>
                </c:pt>
                <c:pt idx="19">
                  <c:v>1E+18</c:v>
                </c:pt>
                <c:pt idx="20">
                  <c:v>1E+18</c:v>
                </c:pt>
              </c:numCache>
            </c:numRef>
          </c:yVal>
          <c:smooth val="0"/>
        </c:ser>
        <c:ser>
          <c:idx val="1"/>
          <c:order val="1"/>
          <c:tx>
            <c:v>Pdoping</c:v>
          </c:tx>
          <c:marker>
            <c:symbol val="square"/>
            <c:size val="2"/>
          </c:marker>
          <c:xVal>
            <c:numRef>
              <c:f>Ndoping!$C$2:$C$9</c:f>
              <c:numCache>
                <c:formatCode>General</c:formatCode>
                <c:ptCount val="8"/>
                <c:pt idx="0">
                  <c:v>60000</c:v>
                </c:pt>
                <c:pt idx="1">
                  <c:v>50010</c:v>
                </c:pt>
                <c:pt idx="2">
                  <c:v>50000</c:v>
                </c:pt>
                <c:pt idx="3">
                  <c:v>40000</c:v>
                </c:pt>
                <c:pt idx="4">
                  <c:v>30000</c:v>
                </c:pt>
                <c:pt idx="5">
                  <c:v>20000</c:v>
                </c:pt>
                <c:pt idx="6">
                  <c:v>10000</c:v>
                </c:pt>
                <c:pt idx="7">
                  <c:v>0</c:v>
                </c:pt>
              </c:numCache>
            </c:numRef>
          </c:xVal>
          <c:yVal>
            <c:numRef>
              <c:f>Ndoping!$D$2:$D$9</c:f>
              <c:numCache>
                <c:formatCode>0.00E+00</c:formatCode>
                <c:ptCount val="8"/>
                <c:pt idx="0">
                  <c:v>1E+19</c:v>
                </c:pt>
                <c:pt idx="1">
                  <c:v>1E+19</c:v>
                </c:pt>
                <c:pt idx="2">
                  <c:v>2000000000000000</c:v>
                </c:pt>
                <c:pt idx="3">
                  <c:v>1500000000000000</c:v>
                </c:pt>
                <c:pt idx="4">
                  <c:v>800000000000000</c:v>
                </c:pt>
                <c:pt idx="5">
                  <c:v>400000000000000</c:v>
                </c:pt>
                <c:pt idx="6">
                  <c:v>150000000000000</c:v>
                </c:pt>
                <c:pt idx="7">
                  <c:v>3000000000000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28864"/>
        <c:axId val="41435136"/>
      </c:scatterChart>
      <c:valAx>
        <c:axId val="414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Y(um)</a:t>
                </a: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41435136"/>
        <c:crosses val="autoZero"/>
        <c:crossBetween val="midCat"/>
      </c:valAx>
      <c:valAx>
        <c:axId val="41435136"/>
        <c:scaling>
          <c:logBase val="10"/>
          <c:orientation val="minMax"/>
          <c:max val="1E+19"/>
          <c:min val="1000000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Doping density (1/cm^3)</a:t>
                </a: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41428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</c:v>
          </c:tx>
          <c:xVal>
            <c:strLit>
              <c:ptCount val="1"/>
              <c:pt idx="0">
                <c:v>$G$4:$G$29</c:v>
              </c:pt>
            </c:strLit>
          </c:xVal>
          <c:yVal>
            <c:numRef>
              <c:f>Ndoping!$M$4:$M$29</c:f>
              <c:numCache>
                <c:formatCode>0.00E+00</c:formatCode>
                <c:ptCount val="26"/>
                <c:pt idx="0">
                  <c:v>-9589.8214069587848</c:v>
                </c:pt>
                <c:pt idx="1">
                  <c:v>261519.15956215892</c:v>
                </c:pt>
                <c:pt idx="2">
                  <c:v>439676.48991329345</c:v>
                </c:pt>
                <c:pt idx="3">
                  <c:v>532628.1405312767</c:v>
                </c:pt>
                <c:pt idx="4">
                  <c:v>575230.98039785237</c:v>
                </c:pt>
                <c:pt idx="5">
                  <c:v>586963.8024971073</c:v>
                </c:pt>
                <c:pt idx="6">
                  <c:v>586966.12628837279</c:v>
                </c:pt>
                <c:pt idx="7">
                  <c:v>586963.8024971073</c:v>
                </c:pt>
                <c:pt idx="8">
                  <c:v>582899.49157383596</c:v>
                </c:pt>
                <c:pt idx="9">
                  <c:v>571280.53524658806</c:v>
                </c:pt>
                <c:pt idx="10">
                  <c:v>553464.80221147463</c:v>
                </c:pt>
                <c:pt idx="11">
                  <c:v>531776.08373394515</c:v>
                </c:pt>
                <c:pt idx="12">
                  <c:v>508538.1710794493</c:v>
                </c:pt>
                <c:pt idx="13">
                  <c:v>485300.2584249535</c:v>
                </c:pt>
                <c:pt idx="14">
                  <c:v>462062.3457704577</c:v>
                </c:pt>
                <c:pt idx="15">
                  <c:v>438824.4331159619</c:v>
                </c:pt>
                <c:pt idx="16">
                  <c:v>415586.52046146611</c:v>
                </c:pt>
                <c:pt idx="17">
                  <c:v>392348.60780697031</c:v>
                </c:pt>
                <c:pt idx="18">
                  <c:v>369110.69515247451</c:v>
                </c:pt>
                <c:pt idx="19">
                  <c:v>345872.78249797871</c:v>
                </c:pt>
                <c:pt idx="20">
                  <c:v>322634.86984348291</c:v>
                </c:pt>
                <c:pt idx="21">
                  <c:v>299396.95718898711</c:v>
                </c:pt>
                <c:pt idx="22">
                  <c:v>276159.04453449132</c:v>
                </c:pt>
                <c:pt idx="23">
                  <c:v>252921.13187999552</c:v>
                </c:pt>
                <c:pt idx="24">
                  <c:v>229683.21922549972</c:v>
                </c:pt>
                <c:pt idx="25">
                  <c:v>206445.30657100392</c:v>
                </c:pt>
              </c:numCache>
            </c:numRef>
          </c:yVal>
          <c:smooth val="0"/>
        </c:ser>
        <c:ser>
          <c:idx val="1"/>
          <c:order val="1"/>
          <c:tx>
            <c:v>E'</c:v>
          </c:tx>
          <c:xVal>
            <c:numRef>
              <c:f>Ndoping!$H$4:$H$29</c:f>
              <c:numCache>
                <c:formatCode>General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20</c:v>
                </c:pt>
                <c:pt idx="4">
                  <c:v>10</c:v>
                </c:pt>
                <c:pt idx="5">
                  <c:v>0.1</c:v>
                </c:pt>
                <c:pt idx="6">
                  <c:v>0</c:v>
                </c:pt>
                <c:pt idx="7">
                  <c:v>-0.1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  <c:pt idx="15">
                  <c:v>-80</c:v>
                </c:pt>
                <c:pt idx="16">
                  <c:v>-90</c:v>
                </c:pt>
                <c:pt idx="17">
                  <c:v>-100</c:v>
                </c:pt>
                <c:pt idx="18">
                  <c:v>-110</c:v>
                </c:pt>
                <c:pt idx="19">
                  <c:v>-120</c:v>
                </c:pt>
                <c:pt idx="20">
                  <c:v>-130</c:v>
                </c:pt>
                <c:pt idx="21">
                  <c:v>-140</c:v>
                </c:pt>
                <c:pt idx="22">
                  <c:v>-150</c:v>
                </c:pt>
                <c:pt idx="23">
                  <c:v>-160</c:v>
                </c:pt>
                <c:pt idx="24">
                  <c:v>-170</c:v>
                </c:pt>
                <c:pt idx="25">
                  <c:v>-180</c:v>
                </c:pt>
              </c:numCache>
            </c:numRef>
          </c:xVal>
          <c:yVal>
            <c:numRef>
              <c:f>Ndoping!$M$4:$M$29</c:f>
              <c:numCache>
                <c:formatCode>0.00E+00</c:formatCode>
                <c:ptCount val="26"/>
                <c:pt idx="0">
                  <c:v>-9589.8214069587848</c:v>
                </c:pt>
                <c:pt idx="1">
                  <c:v>261519.15956215892</c:v>
                </c:pt>
                <c:pt idx="2">
                  <c:v>439676.48991329345</c:v>
                </c:pt>
                <c:pt idx="3">
                  <c:v>532628.1405312767</c:v>
                </c:pt>
                <c:pt idx="4">
                  <c:v>575230.98039785237</c:v>
                </c:pt>
                <c:pt idx="5">
                  <c:v>586963.8024971073</c:v>
                </c:pt>
                <c:pt idx="6">
                  <c:v>586966.12628837279</c:v>
                </c:pt>
                <c:pt idx="7">
                  <c:v>586963.8024971073</c:v>
                </c:pt>
                <c:pt idx="8">
                  <c:v>582899.49157383596</c:v>
                </c:pt>
                <c:pt idx="9">
                  <c:v>571280.53524658806</c:v>
                </c:pt>
                <c:pt idx="10">
                  <c:v>553464.80221147463</c:v>
                </c:pt>
                <c:pt idx="11">
                  <c:v>531776.08373394515</c:v>
                </c:pt>
                <c:pt idx="12">
                  <c:v>508538.1710794493</c:v>
                </c:pt>
                <c:pt idx="13">
                  <c:v>485300.2584249535</c:v>
                </c:pt>
                <c:pt idx="14">
                  <c:v>462062.3457704577</c:v>
                </c:pt>
                <c:pt idx="15">
                  <c:v>438824.4331159619</c:v>
                </c:pt>
                <c:pt idx="16">
                  <c:v>415586.52046146611</c:v>
                </c:pt>
                <c:pt idx="17">
                  <c:v>392348.60780697031</c:v>
                </c:pt>
                <c:pt idx="18">
                  <c:v>369110.69515247451</c:v>
                </c:pt>
                <c:pt idx="19">
                  <c:v>345872.78249797871</c:v>
                </c:pt>
                <c:pt idx="20">
                  <c:v>322634.86984348291</c:v>
                </c:pt>
                <c:pt idx="21">
                  <c:v>299396.95718898711</c:v>
                </c:pt>
                <c:pt idx="22">
                  <c:v>276159.04453449132</c:v>
                </c:pt>
                <c:pt idx="23">
                  <c:v>252921.13187999552</c:v>
                </c:pt>
                <c:pt idx="24">
                  <c:v>229683.21922549972</c:v>
                </c:pt>
                <c:pt idx="25">
                  <c:v>206445.30657100392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24448"/>
        <c:axId val="101622912"/>
      </c:scatterChart>
      <c:valAx>
        <c:axId val="101624448"/>
        <c:scaling>
          <c:orientation val="minMax"/>
          <c:max val="100"/>
          <c:min val="-200"/>
        </c:scaling>
        <c:delete val="0"/>
        <c:axPos val="b"/>
        <c:numFmt formatCode="General" sourceLinked="1"/>
        <c:majorTickMark val="in"/>
        <c:minorTickMark val="none"/>
        <c:tickLblPos val="nextTo"/>
        <c:crossAx val="101622912"/>
        <c:crosses val="autoZero"/>
        <c:crossBetween val="midCat"/>
      </c:valAx>
      <c:valAx>
        <c:axId val="101622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E+00" sourceLinked="1"/>
        <c:majorTickMark val="in"/>
        <c:minorTickMark val="none"/>
        <c:tickLblPos val="nextTo"/>
        <c:crossAx val="101624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239077</xdr:colOff>
      <xdr:row>2</xdr:row>
      <xdr:rowOff>52387</xdr:rowOff>
    </xdr:from>
    <xdr:to>
      <xdr:col>23</xdr:col>
      <xdr:colOff>543877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</xdr:colOff>
      <xdr:row>11</xdr:row>
      <xdr:rowOff>11430</xdr:rowOff>
    </xdr:from>
    <xdr:to>
      <xdr:col>22</xdr:col>
      <xdr:colOff>480060</xdr:colOff>
      <xdr:row>26</xdr:row>
      <xdr:rowOff>11430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8" workbookViewId="0">
      <selection activeCell="K3" sqref="K3:K31"/>
    </sheetView>
  </sheetViews>
  <sheetFormatPr defaultRowHeight="14.4" x14ac:dyDescent="0.3"/>
  <cols>
    <col min="6" max="6" width="9.21875" bestFit="1" customWidth="1"/>
    <col min="7" max="7" width="9.21875" customWidth="1"/>
    <col min="11" max="11" width="9.6640625" customWidth="1"/>
    <col min="12" max="12" width="11.33203125" customWidth="1"/>
    <col min="13" max="13" width="9.21875" bestFit="1" customWidth="1"/>
  </cols>
  <sheetData>
    <row r="1" spans="1:13" x14ac:dyDescent="0.25">
      <c r="A1" t="s">
        <v>4</v>
      </c>
      <c r="B1" t="s">
        <v>0</v>
      </c>
      <c r="C1" t="s">
        <v>4</v>
      </c>
      <c r="D1" t="s">
        <v>1</v>
      </c>
      <c r="E1" t="s">
        <v>3</v>
      </c>
      <c r="F1" s="2" t="s">
        <v>13</v>
      </c>
      <c r="G1" t="s">
        <v>2</v>
      </c>
      <c r="H1" t="s">
        <v>5</v>
      </c>
      <c r="I1" t="s">
        <v>6</v>
      </c>
      <c r="J1" t="s">
        <v>7</v>
      </c>
      <c r="K1" t="s">
        <v>14</v>
      </c>
      <c r="L1" t="s">
        <v>12</v>
      </c>
    </row>
    <row r="2" spans="1:13" x14ac:dyDescent="0.25">
      <c r="A2">
        <v>0</v>
      </c>
      <c r="B2" s="1">
        <v>3000000000000</v>
      </c>
      <c r="C2">
        <v>60000</v>
      </c>
      <c r="D2" s="1">
        <v>1E+19</v>
      </c>
      <c r="E2">
        <v>60000</v>
      </c>
      <c r="F2" s="1">
        <v>0</v>
      </c>
      <c r="G2" s="1">
        <v>2000000000000000</v>
      </c>
      <c r="H2">
        <f>E2/1000</f>
        <v>60</v>
      </c>
      <c r="I2">
        <f>(H2 + H3)/2</f>
        <v>55.004999999999995</v>
      </c>
      <c r="J2">
        <f>H3 - H2</f>
        <v>-9.990000000000002</v>
      </c>
      <c r="K2">
        <v>0</v>
      </c>
      <c r="L2">
        <v>0</v>
      </c>
      <c r="M2" s="1">
        <f>K2-$L$29</f>
        <v>-9589.8214069587848</v>
      </c>
    </row>
    <row r="3" spans="1:13" x14ac:dyDescent="0.25">
      <c r="A3">
        <v>-10000</v>
      </c>
      <c r="B3" s="1">
        <v>50000000000000</v>
      </c>
      <c r="C3">
        <v>50010</v>
      </c>
      <c r="D3" s="1">
        <v>1E+19</v>
      </c>
      <c r="E3">
        <v>50010</v>
      </c>
      <c r="F3" s="1">
        <v>0</v>
      </c>
      <c r="G3" s="1">
        <v>-2000000000000000</v>
      </c>
      <c r="H3">
        <f t="shared" ref="H3:H31" si="0">E3/1000</f>
        <v>50.01</v>
      </c>
      <c r="I3">
        <f t="shared" ref="I3:I30" si="1">(H3 + H4)/2</f>
        <v>50.004999999999995</v>
      </c>
      <c r="J3">
        <f t="shared" ref="J3:J30" si="2">H4 - H3</f>
        <v>-9.9999999999980105E-3</v>
      </c>
      <c r="K3" s="1">
        <f>K2-$B$27*(G2+G3)/2*0.01*(H3-H2)/$B$24/$B$25</f>
        <v>0</v>
      </c>
      <c r="L3" s="1">
        <f>L2-K3*(H3-H2)*0.0001</f>
        <v>0</v>
      </c>
      <c r="M3" s="1">
        <f t="shared" ref="M3:M31" si="3">K3-$L$29</f>
        <v>-9589.8214069587848</v>
      </c>
    </row>
    <row r="4" spans="1:13" x14ac:dyDescent="0.25">
      <c r="A4">
        <v>-20000</v>
      </c>
      <c r="B4" s="1">
        <v>100000000000000</v>
      </c>
      <c r="C4">
        <v>50000</v>
      </c>
      <c r="D4" s="1">
        <v>2000000000000000</v>
      </c>
      <c r="E4">
        <v>50000</v>
      </c>
      <c r="F4" s="1">
        <v>-2000000000000000</v>
      </c>
      <c r="G4" s="1">
        <f t="shared" ref="G3:G30" si="4">-F4</f>
        <v>2000000000000000</v>
      </c>
      <c r="H4">
        <f t="shared" si="0"/>
        <v>50</v>
      </c>
      <c r="I4">
        <f t="shared" si="1"/>
        <v>45</v>
      </c>
      <c r="J4">
        <f t="shared" si="2"/>
        <v>-10</v>
      </c>
      <c r="K4" s="1">
        <f t="shared" ref="K4:K31" si="5">K3-$B$27*(G3+G4)/2*0.01*(H4-H3)/$B$24/$B$25</f>
        <v>0</v>
      </c>
      <c r="L4" s="1">
        <f t="shared" ref="L4:L31" si="6">L3-K4*(H4-H3)*0.0001</f>
        <v>0</v>
      </c>
      <c r="M4" s="1">
        <f t="shared" si="3"/>
        <v>-9589.8214069587848</v>
      </c>
    </row>
    <row r="5" spans="1:13" x14ac:dyDescent="0.25">
      <c r="A5">
        <v>-30000</v>
      </c>
      <c r="B5" s="1">
        <v>130000000000000</v>
      </c>
      <c r="C5">
        <v>40000</v>
      </c>
      <c r="D5" s="1">
        <v>1500000000000000</v>
      </c>
      <c r="E5">
        <v>40000</v>
      </c>
      <c r="F5" s="1">
        <v>-1500000000000000</v>
      </c>
      <c r="G5" s="1">
        <f t="shared" si="4"/>
        <v>1500000000000000</v>
      </c>
      <c r="H5">
        <f t="shared" si="0"/>
        <v>40</v>
      </c>
      <c r="I5">
        <f t="shared" si="1"/>
        <v>35</v>
      </c>
      <c r="J5">
        <f t="shared" si="2"/>
        <v>-10</v>
      </c>
      <c r="K5" s="1">
        <f t="shared" si="5"/>
        <v>271108.98096911772</v>
      </c>
      <c r="L5" s="1">
        <v>0</v>
      </c>
      <c r="M5" s="1">
        <f t="shared" si="3"/>
        <v>261519.15956215892</v>
      </c>
    </row>
    <row r="6" spans="1:13" x14ac:dyDescent="0.25">
      <c r="A6">
        <v>-40000</v>
      </c>
      <c r="B6" s="1">
        <v>150000000000000</v>
      </c>
      <c r="C6">
        <v>30000</v>
      </c>
      <c r="D6" s="1">
        <v>800000000000000</v>
      </c>
      <c r="E6">
        <v>30000</v>
      </c>
      <c r="F6" s="1">
        <v>-800000000000000</v>
      </c>
      <c r="G6" s="1">
        <f t="shared" si="4"/>
        <v>800000000000000</v>
      </c>
      <c r="H6">
        <f t="shared" si="0"/>
        <v>30</v>
      </c>
      <c r="I6">
        <f t="shared" si="1"/>
        <v>25</v>
      </c>
      <c r="J6">
        <f t="shared" si="2"/>
        <v>-10</v>
      </c>
      <c r="K6" s="1">
        <f t="shared" si="5"/>
        <v>449266.31132025225</v>
      </c>
      <c r="L6" s="1">
        <f t="shared" si="6"/>
        <v>449.26631132025227</v>
      </c>
      <c r="M6" s="1">
        <f t="shared" si="3"/>
        <v>439676.48991329345</v>
      </c>
    </row>
    <row r="7" spans="1:13" x14ac:dyDescent="0.25">
      <c r="A7">
        <v>-50000</v>
      </c>
      <c r="B7" s="1">
        <v>150000000000000</v>
      </c>
      <c r="C7">
        <v>20000</v>
      </c>
      <c r="D7" s="1">
        <v>400000000000000</v>
      </c>
      <c r="E7">
        <v>20000</v>
      </c>
      <c r="F7" s="1">
        <v>-400000000000000</v>
      </c>
      <c r="G7" s="1">
        <f t="shared" si="4"/>
        <v>400000000000000</v>
      </c>
      <c r="H7">
        <f t="shared" si="0"/>
        <v>20</v>
      </c>
      <c r="I7">
        <f t="shared" si="1"/>
        <v>15</v>
      </c>
      <c r="J7">
        <f t="shared" si="2"/>
        <v>-10</v>
      </c>
      <c r="K7" s="1">
        <f t="shared" si="5"/>
        <v>542217.96193823544</v>
      </c>
      <c r="L7" s="1">
        <f t="shared" si="6"/>
        <v>991.48427325848775</v>
      </c>
      <c r="M7" s="1">
        <f t="shared" si="3"/>
        <v>532628.1405312767</v>
      </c>
    </row>
    <row r="8" spans="1:13" x14ac:dyDescent="0.25">
      <c r="A8">
        <v>-60000</v>
      </c>
      <c r="B8" s="1">
        <v>150000000000000</v>
      </c>
      <c r="C8">
        <v>10000</v>
      </c>
      <c r="D8" s="1">
        <v>150000000000000</v>
      </c>
      <c r="E8">
        <v>10000</v>
      </c>
      <c r="F8" s="1">
        <v>-150000000000000</v>
      </c>
      <c r="G8" s="1">
        <f t="shared" si="4"/>
        <v>150000000000000</v>
      </c>
      <c r="H8">
        <f t="shared" si="0"/>
        <v>10</v>
      </c>
      <c r="I8">
        <f t="shared" si="1"/>
        <v>5.05</v>
      </c>
      <c r="J8">
        <f t="shared" si="2"/>
        <v>-9.9</v>
      </c>
      <c r="K8" s="1">
        <f t="shared" si="5"/>
        <v>584820.80180481111</v>
      </c>
      <c r="L8" s="1">
        <f t="shared" si="6"/>
        <v>1576.3050750632988</v>
      </c>
      <c r="M8" s="1">
        <f t="shared" si="3"/>
        <v>575230.98039785237</v>
      </c>
    </row>
    <row r="9" spans="1:13" x14ac:dyDescent="0.25">
      <c r="A9">
        <v>-70000</v>
      </c>
      <c r="B9" s="1">
        <v>150000000000000</v>
      </c>
      <c r="C9">
        <v>0</v>
      </c>
      <c r="D9" s="1">
        <v>3000000000000</v>
      </c>
      <c r="E9">
        <v>100</v>
      </c>
      <c r="F9" s="1">
        <v>-3000000000000</v>
      </c>
      <c r="G9" s="1">
        <f t="shared" si="4"/>
        <v>3000000000000</v>
      </c>
      <c r="H9">
        <f t="shared" si="0"/>
        <v>0.1</v>
      </c>
      <c r="I9">
        <f t="shared" si="1"/>
        <v>0.05</v>
      </c>
      <c r="J9">
        <f t="shared" si="2"/>
        <v>-0.1</v>
      </c>
      <c r="K9" s="1">
        <f t="shared" si="5"/>
        <v>596553.62390406604</v>
      </c>
      <c r="L9" s="1">
        <f t="shared" si="6"/>
        <v>2166.8931627283241</v>
      </c>
      <c r="M9" s="1">
        <f t="shared" si="3"/>
        <v>586963.8024971073</v>
      </c>
    </row>
    <row r="10" spans="1:13" x14ac:dyDescent="0.25">
      <c r="A10">
        <v>-80000</v>
      </c>
      <c r="B10" s="1">
        <v>150000000000000</v>
      </c>
      <c r="E10">
        <v>0</v>
      </c>
      <c r="F10" s="1">
        <v>0</v>
      </c>
      <c r="G10" s="1">
        <f t="shared" si="4"/>
        <v>0</v>
      </c>
      <c r="H10">
        <f t="shared" si="0"/>
        <v>0</v>
      </c>
      <c r="I10">
        <f t="shared" si="1"/>
        <v>-0.05</v>
      </c>
      <c r="J10">
        <f t="shared" si="2"/>
        <v>-0.1</v>
      </c>
      <c r="K10" s="1">
        <f t="shared" si="5"/>
        <v>596555.94769533153</v>
      </c>
      <c r="L10" s="1">
        <f t="shared" si="6"/>
        <v>2172.8587222052774</v>
      </c>
      <c r="M10" s="1">
        <f t="shared" si="3"/>
        <v>586966.12628837279</v>
      </c>
    </row>
    <row r="11" spans="1:13" x14ac:dyDescent="0.25">
      <c r="A11">
        <v>-90000</v>
      </c>
      <c r="B11" s="1">
        <v>150000000000000</v>
      </c>
      <c r="E11">
        <v>-100</v>
      </c>
      <c r="F11" s="1">
        <v>3000000000000</v>
      </c>
      <c r="G11" s="1">
        <f t="shared" si="4"/>
        <v>-3000000000000</v>
      </c>
      <c r="H11">
        <f t="shared" si="0"/>
        <v>-0.1</v>
      </c>
      <c r="I11">
        <f t="shared" si="1"/>
        <v>-5.05</v>
      </c>
      <c r="J11">
        <f t="shared" si="2"/>
        <v>-9.9</v>
      </c>
      <c r="K11" s="1">
        <f t="shared" si="5"/>
        <v>596553.62390406604</v>
      </c>
      <c r="L11" s="1">
        <f t="shared" si="6"/>
        <v>2178.8242584443183</v>
      </c>
      <c r="M11" s="1">
        <f t="shared" si="3"/>
        <v>586963.8024971073</v>
      </c>
    </row>
    <row r="12" spans="1:13" x14ac:dyDescent="0.25">
      <c r="A12">
        <v>-100000</v>
      </c>
      <c r="B12" s="1">
        <v>150000000000000</v>
      </c>
      <c r="E12">
        <v>-10000</v>
      </c>
      <c r="F12" s="1">
        <v>50000000000000</v>
      </c>
      <c r="G12" s="1">
        <f t="shared" si="4"/>
        <v>-50000000000000</v>
      </c>
      <c r="H12">
        <f t="shared" si="0"/>
        <v>-10</v>
      </c>
      <c r="I12">
        <f t="shared" si="1"/>
        <v>-15</v>
      </c>
      <c r="J12">
        <f t="shared" si="2"/>
        <v>-10</v>
      </c>
      <c r="K12" s="1">
        <f t="shared" si="5"/>
        <v>592489.3129807947</v>
      </c>
      <c r="L12" s="1">
        <f t="shared" si="6"/>
        <v>2765.388678295305</v>
      </c>
      <c r="M12" s="1">
        <f t="shared" si="3"/>
        <v>582899.49157383596</v>
      </c>
    </row>
    <row r="13" spans="1:13" x14ac:dyDescent="0.25">
      <c r="A13">
        <v>-110000</v>
      </c>
      <c r="B13" s="1">
        <v>150000000000000</v>
      </c>
      <c r="E13">
        <v>-20000</v>
      </c>
      <c r="F13" s="1">
        <v>100000000000000</v>
      </c>
      <c r="G13" s="1">
        <f t="shared" si="4"/>
        <v>-100000000000000</v>
      </c>
      <c r="H13">
        <f t="shared" si="0"/>
        <v>-20</v>
      </c>
      <c r="I13">
        <f t="shared" si="1"/>
        <v>-25</v>
      </c>
      <c r="J13">
        <f t="shared" si="2"/>
        <v>-10</v>
      </c>
      <c r="K13" s="1">
        <f t="shared" si="5"/>
        <v>580870.3566535468</v>
      </c>
      <c r="L13" s="1">
        <f t="shared" si="6"/>
        <v>3346.2590349488519</v>
      </c>
      <c r="M13" s="1">
        <f t="shared" si="3"/>
        <v>571280.53524658806</v>
      </c>
    </row>
    <row r="14" spans="1:13" x14ac:dyDescent="0.25">
      <c r="A14">
        <v>-120000</v>
      </c>
      <c r="B14" s="1">
        <v>150000000000000</v>
      </c>
      <c r="E14">
        <v>-30000</v>
      </c>
      <c r="F14" s="1">
        <v>130000000000000</v>
      </c>
      <c r="G14" s="1">
        <f t="shared" si="4"/>
        <v>-130000000000000</v>
      </c>
      <c r="H14">
        <f t="shared" si="0"/>
        <v>-30</v>
      </c>
      <c r="I14">
        <f t="shared" si="1"/>
        <v>-35</v>
      </c>
      <c r="J14">
        <f t="shared" si="2"/>
        <v>-10</v>
      </c>
      <c r="K14" s="1">
        <f t="shared" si="5"/>
        <v>563054.62361843337</v>
      </c>
      <c r="L14" s="1">
        <f t="shared" si="6"/>
        <v>3909.3136585672855</v>
      </c>
      <c r="M14" s="1">
        <f t="shared" si="3"/>
        <v>553464.80221147463</v>
      </c>
    </row>
    <row r="15" spans="1:13" x14ac:dyDescent="0.25">
      <c r="A15">
        <v>-130000</v>
      </c>
      <c r="B15" s="1">
        <v>150000000000000</v>
      </c>
      <c r="E15">
        <v>-40000</v>
      </c>
      <c r="F15" s="1">
        <v>150000000000000</v>
      </c>
      <c r="G15" s="1">
        <f t="shared" si="4"/>
        <v>-150000000000000</v>
      </c>
      <c r="H15">
        <f t="shared" si="0"/>
        <v>-40</v>
      </c>
      <c r="I15">
        <f t="shared" si="1"/>
        <v>-45</v>
      </c>
      <c r="J15">
        <f t="shared" si="2"/>
        <v>-10</v>
      </c>
      <c r="K15" s="1">
        <f t="shared" si="5"/>
        <v>541365.90514090389</v>
      </c>
      <c r="L15" s="1">
        <f t="shared" si="6"/>
        <v>4450.6795637081896</v>
      </c>
      <c r="M15" s="1">
        <f t="shared" si="3"/>
        <v>531776.08373394515</v>
      </c>
    </row>
    <row r="16" spans="1:13" x14ac:dyDescent="0.25">
      <c r="A16">
        <v>-140000</v>
      </c>
      <c r="B16" s="1">
        <v>150000000000000</v>
      </c>
      <c r="E16">
        <v>-50000</v>
      </c>
      <c r="F16" s="1">
        <v>150000000000000</v>
      </c>
      <c r="G16" s="1">
        <f t="shared" si="4"/>
        <v>-150000000000000</v>
      </c>
      <c r="H16">
        <f t="shared" si="0"/>
        <v>-50</v>
      </c>
      <c r="I16">
        <f t="shared" si="1"/>
        <v>-55</v>
      </c>
      <c r="J16">
        <f t="shared" si="2"/>
        <v>-10</v>
      </c>
      <c r="K16" s="1">
        <f t="shared" si="5"/>
        <v>518127.9924864081</v>
      </c>
      <c r="L16" s="1">
        <f t="shared" si="6"/>
        <v>4968.807556194598</v>
      </c>
      <c r="M16" s="1">
        <f t="shared" si="3"/>
        <v>508538.1710794493</v>
      </c>
    </row>
    <row r="17" spans="1:13" x14ac:dyDescent="0.25">
      <c r="A17">
        <v>-150000</v>
      </c>
      <c r="B17" s="1">
        <v>150000000000000</v>
      </c>
      <c r="E17">
        <v>-60000</v>
      </c>
      <c r="F17" s="1">
        <v>150000000000000</v>
      </c>
      <c r="G17" s="1">
        <f t="shared" si="4"/>
        <v>-150000000000000</v>
      </c>
      <c r="H17">
        <f t="shared" si="0"/>
        <v>-60</v>
      </c>
      <c r="I17">
        <f t="shared" si="1"/>
        <v>-65</v>
      </c>
      <c r="J17">
        <f t="shared" si="2"/>
        <v>-10</v>
      </c>
      <c r="K17" s="1">
        <f t="shared" si="5"/>
        <v>494890.0798319123</v>
      </c>
      <c r="L17" s="1">
        <f t="shared" si="6"/>
        <v>5463.6976360265107</v>
      </c>
      <c r="M17" s="1">
        <f t="shared" si="3"/>
        <v>485300.2584249535</v>
      </c>
    </row>
    <row r="18" spans="1:13" x14ac:dyDescent="0.25">
      <c r="A18">
        <v>-160000</v>
      </c>
      <c r="B18" s="1">
        <v>150000000000000</v>
      </c>
      <c r="E18">
        <v>-70000</v>
      </c>
      <c r="F18" s="1">
        <v>150000000000000</v>
      </c>
      <c r="G18" s="1">
        <f t="shared" si="4"/>
        <v>-150000000000000</v>
      </c>
      <c r="H18">
        <f t="shared" si="0"/>
        <v>-70</v>
      </c>
      <c r="I18">
        <f t="shared" si="1"/>
        <v>-75</v>
      </c>
      <c r="J18">
        <f t="shared" si="2"/>
        <v>-10</v>
      </c>
      <c r="K18" s="1">
        <f t="shared" si="5"/>
        <v>471652.1671774165</v>
      </c>
      <c r="L18" s="1">
        <f t="shared" si="6"/>
        <v>5935.349803203927</v>
      </c>
      <c r="M18" s="1">
        <f t="shared" si="3"/>
        <v>462062.3457704577</v>
      </c>
    </row>
    <row r="19" spans="1:13" x14ac:dyDescent="0.25">
      <c r="A19">
        <v>-170000</v>
      </c>
      <c r="B19" s="1">
        <v>150000000000000</v>
      </c>
      <c r="E19">
        <v>-80000</v>
      </c>
      <c r="F19" s="1">
        <v>150000000000000</v>
      </c>
      <c r="G19" s="1">
        <f t="shared" si="4"/>
        <v>-150000000000000</v>
      </c>
      <c r="H19">
        <f t="shared" si="0"/>
        <v>-80</v>
      </c>
      <c r="I19">
        <f t="shared" si="1"/>
        <v>-85</v>
      </c>
      <c r="J19">
        <f t="shared" si="2"/>
        <v>-10</v>
      </c>
      <c r="K19" s="1">
        <f t="shared" si="5"/>
        <v>448414.2545229207</v>
      </c>
      <c r="L19" s="1">
        <f t="shared" si="6"/>
        <v>6383.7640577268476</v>
      </c>
      <c r="M19" s="1">
        <f t="shared" si="3"/>
        <v>438824.4331159619</v>
      </c>
    </row>
    <row r="20" spans="1:13" x14ac:dyDescent="0.25">
      <c r="A20">
        <v>-180000</v>
      </c>
      <c r="B20" s="1">
        <v>150000000000000</v>
      </c>
      <c r="E20">
        <v>-90000</v>
      </c>
      <c r="F20" s="1">
        <v>150000000000000</v>
      </c>
      <c r="G20" s="1">
        <f t="shared" si="4"/>
        <v>-150000000000000</v>
      </c>
      <c r="H20">
        <f t="shared" si="0"/>
        <v>-90</v>
      </c>
      <c r="I20">
        <f t="shared" si="1"/>
        <v>-95</v>
      </c>
      <c r="J20">
        <f t="shared" si="2"/>
        <v>-10</v>
      </c>
      <c r="K20" s="1">
        <f t="shared" si="5"/>
        <v>425176.3418684249</v>
      </c>
      <c r="L20" s="1">
        <f t="shared" si="6"/>
        <v>6808.9403995952725</v>
      </c>
      <c r="M20" s="1">
        <f t="shared" si="3"/>
        <v>415586.52046146611</v>
      </c>
    </row>
    <row r="21" spans="1:13" x14ac:dyDescent="0.25">
      <c r="A21">
        <v>-180010</v>
      </c>
      <c r="B21" s="1">
        <v>1E+18</v>
      </c>
      <c r="E21">
        <v>-100000</v>
      </c>
      <c r="F21" s="1">
        <v>150000000000000</v>
      </c>
      <c r="G21" s="1">
        <f t="shared" si="4"/>
        <v>-150000000000000</v>
      </c>
      <c r="H21">
        <f t="shared" si="0"/>
        <v>-100</v>
      </c>
      <c r="I21">
        <f t="shared" si="1"/>
        <v>-105</v>
      </c>
      <c r="J21">
        <f t="shared" si="2"/>
        <v>-10</v>
      </c>
      <c r="K21" s="1">
        <f t="shared" si="5"/>
        <v>401938.42921392911</v>
      </c>
      <c r="L21" s="1">
        <f t="shared" si="6"/>
        <v>7210.8788288092019</v>
      </c>
      <c r="M21" s="1">
        <f t="shared" si="3"/>
        <v>392348.60780697031</v>
      </c>
    </row>
    <row r="22" spans="1:13" x14ac:dyDescent="0.25">
      <c r="A22">
        <v>-190000</v>
      </c>
      <c r="B22" s="1">
        <v>1E+18</v>
      </c>
      <c r="E22">
        <v>-110000</v>
      </c>
      <c r="F22" s="1">
        <v>150000000000000</v>
      </c>
      <c r="G22" s="1">
        <f t="shared" si="4"/>
        <v>-150000000000000</v>
      </c>
      <c r="H22">
        <f t="shared" si="0"/>
        <v>-110</v>
      </c>
      <c r="I22">
        <f t="shared" si="1"/>
        <v>-115</v>
      </c>
      <c r="J22">
        <f t="shared" si="2"/>
        <v>-10</v>
      </c>
      <c r="K22" s="1">
        <f t="shared" si="5"/>
        <v>378700.51655943331</v>
      </c>
      <c r="L22" s="1">
        <f t="shared" si="6"/>
        <v>7589.5793453686356</v>
      </c>
      <c r="M22" s="1">
        <f t="shared" si="3"/>
        <v>369110.69515247451</v>
      </c>
    </row>
    <row r="23" spans="1:13" x14ac:dyDescent="0.3">
      <c r="E23">
        <v>-120000</v>
      </c>
      <c r="F23" s="1">
        <v>150000000000000</v>
      </c>
      <c r="G23" s="1">
        <f t="shared" si="4"/>
        <v>-150000000000000</v>
      </c>
      <c r="H23">
        <f t="shared" si="0"/>
        <v>-120</v>
      </c>
      <c r="I23">
        <f t="shared" si="1"/>
        <v>-125</v>
      </c>
      <c r="J23">
        <f t="shared" si="2"/>
        <v>-10</v>
      </c>
      <c r="K23" s="1">
        <f t="shared" si="5"/>
        <v>355462.60390493751</v>
      </c>
      <c r="L23" s="1">
        <f t="shared" si="6"/>
        <v>7945.0419492735728</v>
      </c>
      <c r="M23" s="1">
        <f t="shared" si="3"/>
        <v>345872.78249797871</v>
      </c>
    </row>
    <row r="24" spans="1:13" x14ac:dyDescent="0.3">
      <c r="A24" t="s">
        <v>8</v>
      </c>
      <c r="B24" s="1">
        <v>11.67</v>
      </c>
      <c r="E24">
        <v>-130000</v>
      </c>
      <c r="F24" s="1">
        <v>150000000000000</v>
      </c>
      <c r="G24" s="1">
        <f t="shared" si="4"/>
        <v>-150000000000000</v>
      </c>
      <c r="H24">
        <f t="shared" si="0"/>
        <v>-130</v>
      </c>
      <c r="I24">
        <f t="shared" si="1"/>
        <v>-135</v>
      </c>
      <c r="J24">
        <f t="shared" si="2"/>
        <v>-10</v>
      </c>
      <c r="K24" s="1">
        <f t="shared" si="5"/>
        <v>332224.69125044171</v>
      </c>
      <c r="L24" s="1">
        <f t="shared" si="6"/>
        <v>8277.2666405240143</v>
      </c>
      <c r="M24" s="1">
        <f t="shared" si="3"/>
        <v>322634.86984348291</v>
      </c>
    </row>
    <row r="25" spans="1:13" x14ac:dyDescent="0.3">
      <c r="A25" t="s">
        <v>9</v>
      </c>
      <c r="B25" s="1">
        <v>8.8500000000000005E-12</v>
      </c>
      <c r="E25">
        <v>-140000</v>
      </c>
      <c r="F25" s="1">
        <v>150000000000000</v>
      </c>
      <c r="G25" s="1">
        <f t="shared" si="4"/>
        <v>-150000000000000</v>
      </c>
      <c r="H25">
        <f t="shared" si="0"/>
        <v>-140</v>
      </c>
      <c r="I25">
        <f t="shared" si="1"/>
        <v>-145</v>
      </c>
      <c r="J25">
        <f t="shared" si="2"/>
        <v>-10</v>
      </c>
      <c r="K25" s="1">
        <f t="shared" si="5"/>
        <v>308986.77859594591</v>
      </c>
      <c r="L25" s="1">
        <f t="shared" si="6"/>
        <v>8586.2534191199593</v>
      </c>
      <c r="M25" s="1">
        <f t="shared" si="3"/>
        <v>299396.95718898711</v>
      </c>
    </row>
    <row r="26" spans="1:13" x14ac:dyDescent="0.3">
      <c r="A26" t="s">
        <v>10</v>
      </c>
      <c r="B26" s="1">
        <v>0</v>
      </c>
      <c r="E26">
        <v>-150000</v>
      </c>
      <c r="F26" s="1">
        <v>150000000000000</v>
      </c>
      <c r="G26" s="1">
        <f t="shared" si="4"/>
        <v>-150000000000000</v>
      </c>
      <c r="H26">
        <f t="shared" si="0"/>
        <v>-150</v>
      </c>
      <c r="I26">
        <f t="shared" si="1"/>
        <v>-155</v>
      </c>
      <c r="J26">
        <f t="shared" si="2"/>
        <v>-10</v>
      </c>
      <c r="K26" s="1">
        <f t="shared" si="5"/>
        <v>285748.86594145012</v>
      </c>
      <c r="L26" s="1">
        <f t="shared" si="6"/>
        <v>8872.0022850614096</v>
      </c>
      <c r="M26" s="1">
        <f t="shared" si="3"/>
        <v>276159.04453449132</v>
      </c>
    </row>
    <row r="27" spans="1:13" x14ac:dyDescent="0.3">
      <c r="A27" t="s">
        <v>11</v>
      </c>
      <c r="B27" s="1">
        <v>1.5999999999999999E-19</v>
      </c>
      <c r="E27">
        <v>-160000</v>
      </c>
      <c r="F27" s="1">
        <v>150000000000000</v>
      </c>
      <c r="G27" s="1">
        <f t="shared" si="4"/>
        <v>-150000000000000</v>
      </c>
      <c r="H27">
        <f t="shared" si="0"/>
        <v>-160</v>
      </c>
      <c r="I27">
        <f t="shared" si="1"/>
        <v>-165</v>
      </c>
      <c r="J27">
        <f t="shared" si="2"/>
        <v>-10</v>
      </c>
      <c r="K27" s="1">
        <f t="shared" si="5"/>
        <v>262510.95328695432</v>
      </c>
      <c r="L27" s="1">
        <f t="shared" si="6"/>
        <v>9134.5132383483633</v>
      </c>
      <c r="M27" s="1">
        <f t="shared" si="3"/>
        <v>252921.13187999552</v>
      </c>
    </row>
    <row r="28" spans="1:13" x14ac:dyDescent="0.3">
      <c r="E28">
        <v>-170000</v>
      </c>
      <c r="F28" s="1">
        <v>150000000000000</v>
      </c>
      <c r="G28" s="1">
        <f t="shared" si="4"/>
        <v>-150000000000000</v>
      </c>
      <c r="H28">
        <f t="shared" si="0"/>
        <v>-170</v>
      </c>
      <c r="I28">
        <f t="shared" si="1"/>
        <v>-175</v>
      </c>
      <c r="J28">
        <f t="shared" si="2"/>
        <v>-10</v>
      </c>
      <c r="K28" s="1">
        <f t="shared" si="5"/>
        <v>239273.04063245852</v>
      </c>
      <c r="L28" s="1">
        <f t="shared" si="6"/>
        <v>9373.7862789808223</v>
      </c>
      <c r="M28" s="1">
        <f t="shared" si="3"/>
        <v>229683.21922549972</v>
      </c>
    </row>
    <row r="29" spans="1:13" x14ac:dyDescent="0.3">
      <c r="E29">
        <v>-180000</v>
      </c>
      <c r="F29" s="1">
        <v>150000000000000</v>
      </c>
      <c r="G29" s="1">
        <f t="shared" si="4"/>
        <v>-150000000000000</v>
      </c>
      <c r="H29">
        <f t="shared" si="0"/>
        <v>-180</v>
      </c>
      <c r="I29">
        <f t="shared" si="1"/>
        <v>-180.005</v>
      </c>
      <c r="J29">
        <f t="shared" si="2"/>
        <v>-9.9999999999909051E-3</v>
      </c>
      <c r="K29" s="1">
        <f t="shared" si="5"/>
        <v>216035.12797796272</v>
      </c>
      <c r="L29" s="1">
        <f t="shared" si="6"/>
        <v>9589.8214069587848</v>
      </c>
      <c r="M29" s="1">
        <f t="shared" si="3"/>
        <v>206445.30657100392</v>
      </c>
    </row>
    <row r="30" spans="1:13" x14ac:dyDescent="0.3">
      <c r="E30">
        <v>-180010</v>
      </c>
      <c r="F30" s="1">
        <v>1E+18</v>
      </c>
      <c r="G30" s="1">
        <f t="shared" si="4"/>
        <v>-1E+18</v>
      </c>
      <c r="H30">
        <f t="shared" si="0"/>
        <v>-180.01</v>
      </c>
      <c r="I30">
        <f t="shared" si="1"/>
        <v>-185.005</v>
      </c>
      <c r="J30">
        <f t="shared" si="2"/>
        <v>-9.9900000000000091</v>
      </c>
      <c r="K30" s="1">
        <f t="shared" si="5"/>
        <v>138563.80017338658</v>
      </c>
      <c r="L30" s="1">
        <f t="shared" si="6"/>
        <v>9589.9599707589587</v>
      </c>
      <c r="M30" s="1">
        <f t="shared" si="3"/>
        <v>128973.9787664278</v>
      </c>
    </row>
    <row r="31" spans="1:13" x14ac:dyDescent="0.3">
      <c r="E31">
        <v>-190000</v>
      </c>
      <c r="F31" s="1">
        <v>1E+18</v>
      </c>
      <c r="G31" s="1"/>
      <c r="H31">
        <f t="shared" si="0"/>
        <v>-190</v>
      </c>
      <c r="I31" s="1"/>
      <c r="K31" s="1">
        <f t="shared" si="5"/>
        <v>-77243685.339297727</v>
      </c>
      <c r="L31" s="1">
        <f t="shared" si="6"/>
        <v>-67576.481683199556</v>
      </c>
      <c r="M31" s="1">
        <f t="shared" si="3"/>
        <v>-77253275.160704687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Ndoping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Kirk</cp:lastModifiedBy>
  <dcterms:created xsi:type="dcterms:W3CDTF">2012-10-22T14:33:12Z</dcterms:created>
  <dcterms:modified xsi:type="dcterms:W3CDTF">2012-11-14T23:04:37Z</dcterms:modified>
</cp:coreProperties>
</file>